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dreja\AppData\Local\Microsoft\Windows\INetCache\Content.Outlook\D34E9ALW\"/>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117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F283" i="9"/>
  <c r="F282" i="9"/>
  <c r="H281" i="9"/>
  <c r="E281" i="9" s="1"/>
  <c r="B281" i="9" s="1"/>
  <c r="G281" i="9"/>
  <c r="F281" i="9"/>
  <c r="H280" i="9"/>
  <c r="G280" i="9"/>
  <c r="F280" i="9"/>
  <c r="E280" i="9"/>
  <c r="B280" i="9" s="1"/>
  <c r="H279" i="9"/>
  <c r="G279" i="9"/>
  <c r="E279" i="9" s="1"/>
  <c r="B279" i="9" s="1"/>
  <c r="F279" i="9"/>
  <c r="F278" i="9"/>
  <c r="F275" i="9" s="1"/>
  <c r="F277" i="9"/>
  <c r="F276" i="9"/>
  <c r="L274" i="9"/>
  <c r="F274" i="9" s="1"/>
  <c r="H274" i="9"/>
  <c r="I273" i="9"/>
  <c r="H273" i="9"/>
  <c r="E273" i="9" s="1"/>
  <c r="B273" i="9" s="1"/>
  <c r="F273" i="9"/>
  <c r="E272" i="9"/>
  <c r="M271" i="9"/>
  <c r="L271" i="9"/>
  <c r="F271" i="9" s="1"/>
  <c r="E271" i="9"/>
  <c r="M270" i="9"/>
  <c r="L270" i="9"/>
  <c r="E270" i="9"/>
  <c r="M269" i="9"/>
  <c r="L269" i="9"/>
  <c r="E269" i="9"/>
  <c r="M268" i="9"/>
  <c r="L268" i="9"/>
  <c r="F268" i="9"/>
  <c r="E268" i="9"/>
  <c r="B268" i="9" s="1"/>
  <c r="M267" i="9"/>
  <c r="L267" i="9"/>
  <c r="F267" i="9" s="1"/>
  <c r="E267" i="9"/>
  <c r="M266" i="9"/>
  <c r="L266" i="9"/>
  <c r="E266" i="9"/>
  <c r="M265" i="9"/>
  <c r="L265" i="9"/>
  <c r="E265" i="9"/>
  <c r="M264" i="9"/>
  <c r="L264" i="9"/>
  <c r="F264" i="9"/>
  <c r="E264" i="9"/>
  <c r="B264" i="9" s="1"/>
  <c r="M263" i="9"/>
  <c r="L263" i="9"/>
  <c r="F263" i="9" s="1"/>
  <c r="E263" i="9"/>
  <c r="M262" i="9"/>
  <c r="L262" i="9"/>
  <c r="E262" i="9"/>
  <c r="M261" i="9"/>
  <c r="L261" i="9"/>
  <c r="E261" i="9"/>
  <c r="M260" i="9"/>
  <c r="L260" i="9"/>
  <c r="F260" i="9"/>
  <c r="E260" i="9"/>
  <c r="B260" i="9" s="1"/>
  <c r="M259" i="9"/>
  <c r="L259" i="9"/>
  <c r="F259" i="9" s="1"/>
  <c r="E259" i="9"/>
  <c r="M258" i="9"/>
  <c r="L258" i="9"/>
  <c r="E258" i="9"/>
  <c r="M257" i="9"/>
  <c r="L257" i="9"/>
  <c r="E257" i="9"/>
  <c r="M256" i="9"/>
  <c r="L256" i="9"/>
  <c r="F256" i="9"/>
  <c r="E256" i="9"/>
  <c r="B256" i="9" s="1"/>
  <c r="M255" i="9"/>
  <c r="L255" i="9"/>
  <c r="F255" i="9" s="1"/>
  <c r="E255" i="9"/>
  <c r="M254" i="9"/>
  <c r="L254" i="9"/>
  <c r="E254" i="9"/>
  <c r="M253" i="9"/>
  <c r="L253" i="9"/>
  <c r="E253" i="9"/>
  <c r="M252" i="9"/>
  <c r="L252" i="9"/>
  <c r="F252" i="9"/>
  <c r="E252" i="9"/>
  <c r="B252" i="9" s="1"/>
  <c r="M251" i="9"/>
  <c r="L251" i="9"/>
  <c r="F251" i="9" s="1"/>
  <c r="E251" i="9"/>
  <c r="M250" i="9"/>
  <c r="L250" i="9"/>
  <c r="E250" i="9"/>
  <c r="M249" i="9"/>
  <c r="L249" i="9"/>
  <c r="E249" i="9"/>
  <c r="M248" i="9"/>
  <c r="L248" i="9"/>
  <c r="F248" i="9"/>
  <c r="E248" i="9"/>
  <c r="B248" i="9" s="1"/>
  <c r="M247" i="9"/>
  <c r="L247" i="9"/>
  <c r="F247" i="9" s="1"/>
  <c r="E247" i="9"/>
  <c r="M246" i="9"/>
  <c r="L246" i="9"/>
  <c r="E246" i="9"/>
  <c r="M245" i="9"/>
  <c r="L245" i="9"/>
  <c r="E245" i="9"/>
  <c r="M244" i="9"/>
  <c r="L244" i="9"/>
  <c r="F244" i="9"/>
  <c r="E244" i="9"/>
  <c r="B244" i="9" s="1"/>
  <c r="M243" i="9"/>
  <c r="L243" i="9"/>
  <c r="F243" i="9" s="1"/>
  <c r="E243" i="9"/>
  <c r="M242" i="9"/>
  <c r="L242" i="9"/>
  <c r="E242" i="9"/>
  <c r="M241" i="9"/>
  <c r="L241" i="9"/>
  <c r="E241" i="9"/>
  <c r="M240" i="9"/>
  <c r="L240" i="9"/>
  <c r="F240" i="9"/>
  <c r="E240" i="9"/>
  <c r="B240" i="9" s="1"/>
  <c r="M239" i="9"/>
  <c r="L239" i="9"/>
  <c r="F239" i="9" s="1"/>
  <c r="E239" i="9"/>
  <c r="M238" i="9"/>
  <c r="L238" i="9"/>
  <c r="E238" i="9"/>
  <c r="M237" i="9"/>
  <c r="L237" i="9"/>
  <c r="E237" i="9"/>
  <c r="M236" i="9"/>
  <c r="L236" i="9"/>
  <c r="F236" i="9"/>
  <c r="E236" i="9"/>
  <c r="B236" i="9" s="1"/>
  <c r="M235" i="9"/>
  <c r="L235" i="9"/>
  <c r="F235" i="9" s="1"/>
  <c r="E235" i="9"/>
  <c r="M234" i="9"/>
  <c r="L234" i="9"/>
  <c r="E234" i="9"/>
  <c r="M233" i="9"/>
  <c r="L233" i="9"/>
  <c r="E233" i="9"/>
  <c r="M232" i="9"/>
  <c r="L232" i="9"/>
  <c r="F232" i="9"/>
  <c r="E232" i="9"/>
  <c r="B232" i="9" s="1"/>
  <c r="M231" i="9"/>
  <c r="L231" i="9"/>
  <c r="F231" i="9" s="1"/>
  <c r="E231" i="9"/>
  <c r="M230" i="9"/>
  <c r="L230" i="9"/>
  <c r="E230" i="9"/>
  <c r="M229" i="9"/>
  <c r="L229" i="9"/>
  <c r="E229" i="9"/>
  <c r="M228" i="9"/>
  <c r="L228" i="9"/>
  <c r="F228" i="9"/>
  <c r="E228" i="9"/>
  <c r="B228" i="9" s="1"/>
  <c r="M227" i="9"/>
  <c r="L227" i="9"/>
  <c r="F227" i="9" s="1"/>
  <c r="E227" i="9"/>
  <c r="M226" i="9"/>
  <c r="L226" i="9"/>
  <c r="E226" i="9"/>
  <c r="H225" i="9"/>
  <c r="G225" i="9"/>
  <c r="F225" i="9"/>
  <c r="E225" i="9"/>
  <c r="B225" i="9" s="1"/>
  <c r="M224" i="9"/>
  <c r="L224" i="9"/>
  <c r="F224" i="9"/>
  <c r="E224" i="9"/>
  <c r="M223" i="9"/>
  <c r="L223" i="9"/>
  <c r="F223" i="9"/>
  <c r="E223" i="9"/>
  <c r="M222" i="9"/>
  <c r="L222" i="9"/>
  <c r="E222" i="9"/>
  <c r="M221" i="9"/>
  <c r="L221" i="9"/>
  <c r="E221" i="9"/>
  <c r="M220" i="9"/>
  <c r="L220" i="9"/>
  <c r="F220" i="9" s="1"/>
  <c r="E220" i="9"/>
  <c r="M219" i="9"/>
  <c r="L219" i="9"/>
  <c r="E219" i="9"/>
  <c r="M218" i="9"/>
  <c r="L218" i="9"/>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B143" i="9" s="1"/>
  <c r="G143" i="9"/>
  <c r="F143"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F112" i="9"/>
  <c r="H111" i="9"/>
  <c r="E111" i="9" s="1"/>
  <c r="B111" i="9" s="1"/>
  <c r="G111" i="9"/>
  <c r="F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F104" i="9"/>
  <c r="H103" i="9"/>
  <c r="E103" i="9" s="1"/>
  <c r="B103" i="9" s="1"/>
  <c r="G103" i="9"/>
  <c r="F103" i="9"/>
  <c r="H102" i="9"/>
  <c r="G102" i="9"/>
  <c r="F102" i="9"/>
  <c r="E102" i="9"/>
  <c r="B102" i="9" s="1"/>
  <c r="H101" i="9"/>
  <c r="G101" i="9"/>
  <c r="E101" i="9" s="1"/>
  <c r="B101" i="9" s="1"/>
  <c r="F101" i="9"/>
  <c r="H100" i="9"/>
  <c r="G100" i="9"/>
  <c r="F100" i="9"/>
  <c r="H99" i="9"/>
  <c r="E99" i="9" s="1"/>
  <c r="B99" i="9" s="1"/>
  <c r="G99" i="9"/>
  <c r="F99" i="9"/>
  <c r="H98" i="9"/>
  <c r="G98" i="9"/>
  <c r="F98" i="9"/>
  <c r="E98" i="9"/>
  <c r="B98" i="9" s="1"/>
  <c r="H97" i="9"/>
  <c r="G97" i="9"/>
  <c r="E97" i="9" s="1"/>
  <c r="B97" i="9" s="1"/>
  <c r="F97" i="9"/>
  <c r="H96" i="9"/>
  <c r="G96" i="9"/>
  <c r="F96" i="9"/>
  <c r="H95" i="9"/>
  <c r="E95" i="9" s="1"/>
  <c r="B95" i="9" s="1"/>
  <c r="G95" i="9"/>
  <c r="F95" i="9"/>
  <c r="H94" i="9"/>
  <c r="G94" i="9"/>
  <c r="F94" i="9"/>
  <c r="E94" i="9"/>
  <c r="B94" i="9" s="1"/>
  <c r="H93" i="9"/>
  <c r="G93" i="9"/>
  <c r="E93" i="9" s="1"/>
  <c r="B93" i="9" s="1"/>
  <c r="F93" i="9"/>
  <c r="H92" i="9"/>
  <c r="G92" i="9"/>
  <c r="F92" i="9"/>
  <c r="H91" i="9"/>
  <c r="E91" i="9" s="1"/>
  <c r="B91" i="9" s="1"/>
  <c r="G91" i="9"/>
  <c r="F91" i="9"/>
  <c r="H90" i="9"/>
  <c r="G90" i="9"/>
  <c r="F90" i="9"/>
  <c r="E90" i="9"/>
  <c r="B90" i="9" s="1"/>
  <c r="H89" i="9"/>
  <c r="G89" i="9"/>
  <c r="E89" i="9" s="1"/>
  <c r="B89" i="9" s="1"/>
  <c r="F89" i="9"/>
  <c r="H88" i="9"/>
  <c r="G88" i="9"/>
  <c r="F88" i="9"/>
  <c r="H87" i="9"/>
  <c r="E87" i="9" s="1"/>
  <c r="B87" i="9" s="1"/>
  <c r="G87" i="9"/>
  <c r="F87" i="9"/>
  <c r="H86" i="9"/>
  <c r="G86" i="9"/>
  <c r="F86" i="9"/>
  <c r="E86" i="9"/>
  <c r="B86" i="9" s="1"/>
  <c r="H85" i="9"/>
  <c r="G85" i="9"/>
  <c r="F85" i="9"/>
  <c r="E85" i="9"/>
  <c r="B85" i="9" s="1"/>
  <c r="H84" i="9"/>
  <c r="G84" i="9"/>
  <c r="E84" i="9" s="1"/>
  <c r="F84" i="9"/>
  <c r="B84" i="9"/>
  <c r="H83" i="9"/>
  <c r="G83" i="9"/>
  <c r="F83" i="9"/>
  <c r="E83" i="9"/>
  <c r="B83" i="9" s="1"/>
  <c r="H82" i="9"/>
  <c r="E82" i="9" s="1"/>
  <c r="B82" i="9" s="1"/>
  <c r="G82" i="9"/>
  <c r="F82" i="9"/>
  <c r="H81" i="9"/>
  <c r="G81" i="9"/>
  <c r="E81" i="9" s="1"/>
  <c r="B81" i="9" s="1"/>
  <c r="F81" i="9"/>
  <c r="H80" i="9"/>
  <c r="G80" i="9"/>
  <c r="E80" i="9" s="1"/>
  <c r="B80" i="9" s="1"/>
  <c r="F80" i="9"/>
  <c r="H79" i="9"/>
  <c r="G79" i="9"/>
  <c r="E79" i="9" s="1"/>
  <c r="B79" i="9" s="1"/>
  <c r="F79" i="9"/>
  <c r="H78" i="9"/>
  <c r="E78" i="9" s="1"/>
  <c r="B78" i="9" s="1"/>
  <c r="G78" i="9"/>
  <c r="F78" i="9"/>
  <c r="H77" i="9"/>
  <c r="G77" i="9"/>
  <c r="F77" i="9"/>
  <c r="E77" i="9"/>
  <c r="B77" i="9" s="1"/>
  <c r="H76" i="9"/>
  <c r="G76" i="9"/>
  <c r="E76" i="9" s="1"/>
  <c r="F76" i="9"/>
  <c r="B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G48" i="9"/>
  <c r="E48" i="9" s="1"/>
  <c r="B48" i="9" s="1"/>
  <c r="F48" i="9"/>
  <c r="H47" i="9"/>
  <c r="G47" i="9"/>
  <c r="F47" i="9"/>
  <c r="E47" i="9"/>
  <c r="B47" i="9" s="1"/>
  <c r="H46" i="9"/>
  <c r="G46" i="9"/>
  <c r="F46" i="9"/>
  <c r="H45" i="9"/>
  <c r="G45" i="9"/>
  <c r="E45" i="9" s="1"/>
  <c r="B45" i="9" s="1"/>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E36" i="9" s="1"/>
  <c r="B36" i="9" s="1"/>
  <c r="F36" i="9"/>
  <c r="H35" i="9"/>
  <c r="G35" i="9"/>
  <c r="F35" i="9"/>
  <c r="E35" i="9"/>
  <c r="B35" i="9" s="1"/>
  <c r="H34" i="9"/>
  <c r="E34" i="9" s="1"/>
  <c r="B34" i="9" s="1"/>
  <c r="G34" i="9"/>
  <c r="F34" i="9"/>
  <c r="H33" i="9"/>
  <c r="G33" i="9"/>
  <c r="E33" i="9" s="1"/>
  <c r="B33" i="9" s="1"/>
  <c r="F33" i="9"/>
  <c r="H32" i="9"/>
  <c r="G32" i="9"/>
  <c r="E32" i="9" s="1"/>
  <c r="B32" i="9" s="1"/>
  <c r="F32" i="9"/>
  <c r="H31" i="9"/>
  <c r="G31" i="9"/>
  <c r="F31" i="9"/>
  <c r="E31" i="9"/>
  <c r="B31" i="9" s="1"/>
  <c r="H30" i="9"/>
  <c r="E30" i="9" s="1"/>
  <c r="B30" i="9" s="1"/>
  <c r="G30" i="9"/>
  <c r="F30" i="9"/>
  <c r="H29" i="9"/>
  <c r="G29" i="9"/>
  <c r="F29" i="9"/>
  <c r="H28" i="9"/>
  <c r="G28" i="9"/>
  <c r="E28" i="9" s="1"/>
  <c r="B28" i="9" s="1"/>
  <c r="F28" i="9"/>
  <c r="H27" i="9"/>
  <c r="G27" i="9"/>
  <c r="F27" i="9"/>
  <c r="E27" i="9"/>
  <c r="B27" i="9" s="1"/>
  <c r="H26" i="9"/>
  <c r="G26" i="9"/>
  <c r="F26" i="9"/>
  <c r="H25" i="9"/>
  <c r="G25" i="9"/>
  <c r="E25" i="9" s="1"/>
  <c r="B25" i="9" s="1"/>
  <c r="F25" i="9"/>
  <c r="H24" i="9"/>
  <c r="G24" i="9"/>
  <c r="E24" i="9" s="1"/>
  <c r="B24" i="9" s="1"/>
  <c r="F24" i="9"/>
  <c r="H23" i="9"/>
  <c r="G23" i="9"/>
  <c r="F23" i="9"/>
  <c r="E23" i="9"/>
  <c r="B23" i="9" s="1"/>
  <c r="H22" i="9"/>
  <c r="G22" i="9"/>
  <c r="E22" i="9" s="1"/>
  <c r="B22" i="9" s="1"/>
  <c r="F22" i="9"/>
  <c r="H21" i="9"/>
  <c r="G21" i="9"/>
  <c r="E21" i="9" s="1"/>
  <c r="B21" i="9" s="1"/>
  <c r="F21" i="9"/>
  <c r="F20" i="9"/>
  <c r="F4" i="9"/>
  <c r="O3" i="9"/>
  <c r="G274" i="9" s="1"/>
  <c r="E274" i="9" s="1"/>
  <c r="I3" i="9"/>
  <c r="H3" i="9"/>
  <c r="G3" i="9"/>
  <c r="D101" i="8"/>
  <c r="D95" i="8"/>
  <c r="D90" i="8"/>
  <c r="D85" i="8"/>
  <c r="D80" i="8"/>
  <c r="D75" i="8"/>
  <c r="D70" i="8"/>
  <c r="D65" i="8"/>
  <c r="D60" i="8"/>
  <c r="D55" i="8"/>
  <c r="D50" i="8"/>
  <c r="D44" i="8"/>
  <c r="D36" i="8"/>
  <c r="D26" i="8"/>
  <c r="D24" i="8" s="1"/>
  <c r="C1499" i="1" s="1"/>
  <c r="D18" i="8"/>
  <c r="D8" i="8"/>
  <c r="D6" i="8" s="1"/>
  <c r="C1481" i="1" s="1"/>
  <c r="H1481" i="1" s="1"/>
  <c r="E44" i="7"/>
  <c r="D44" i="7"/>
  <c r="E39" i="7"/>
  <c r="D39" i="7"/>
  <c r="D38" i="7" s="1"/>
  <c r="E38" i="7"/>
  <c r="E30" i="7"/>
  <c r="D30" i="7"/>
  <c r="D22" i="7" s="1"/>
  <c r="E23" i="7"/>
  <c r="E22" i="7" s="1"/>
  <c r="D23" i="7"/>
  <c r="E7" i="7"/>
  <c r="E6" i="7" s="1"/>
  <c r="E5"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E237" i="5"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3" i="1" s="1"/>
  <c r="D418" i="4"/>
  <c r="F418" i="4" s="1"/>
  <c r="E417" i="4"/>
  <c r="D417" i="4"/>
  <c r="E416" i="4"/>
  <c r="E643" i="4" s="1"/>
  <c r="D637" i="1" s="1"/>
  <c r="D416" i="4"/>
  <c r="F411" i="4"/>
  <c r="F410" i="4"/>
  <c r="F409" i="4"/>
  <c r="F406" i="4"/>
  <c r="F405" i="4"/>
  <c r="F404" i="4"/>
  <c r="F403" i="4"/>
  <c r="E402" i="4"/>
  <c r="D397" i="1" s="1"/>
  <c r="D402" i="4"/>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C364" i="1" s="1"/>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E299"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F264" i="4"/>
  <c r="E264" i="4"/>
  <c r="D264" i="4"/>
  <c r="E263" i="4"/>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F216" i="4"/>
  <c r="E216" i="4"/>
  <c r="D216" i="4"/>
  <c r="D215" i="4" s="1"/>
  <c r="F215" i="4" s="1"/>
  <c r="E215" i="4"/>
  <c r="F214" i="4"/>
  <c r="F213" i="4"/>
  <c r="F212" i="4"/>
  <c r="F211" i="4"/>
  <c r="E210" i="4"/>
  <c r="E196" i="4" s="1"/>
  <c r="D210" i="4"/>
  <c r="F210" i="4" s="1"/>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7" i="4"/>
  <c r="C173" i="1" s="1"/>
  <c r="F176" i="4"/>
  <c r="F175" i="4"/>
  <c r="F174" i="4"/>
  <c r="F173" i="4"/>
  <c r="F172" i="4"/>
  <c r="F171" i="4"/>
  <c r="F170" i="4"/>
  <c r="E169" i="4"/>
  <c r="D169" i="4"/>
  <c r="C165" i="1"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29" i="1" s="1"/>
  <c r="D134" i="4"/>
  <c r="F132" i="4"/>
  <c r="F131" i="4"/>
  <c r="F130" i="4"/>
  <c r="F129" i="4"/>
  <c r="E128" i="4"/>
  <c r="E124" i="4" s="1"/>
  <c r="D120" i="1" s="1"/>
  <c r="H120" i="1" s="1"/>
  <c r="D128" i="4"/>
  <c r="F128" i="4" s="1"/>
  <c r="F127" i="4"/>
  <c r="F126" i="4"/>
  <c r="F125" i="4"/>
  <c r="E125" i="4"/>
  <c r="D125" i="4"/>
  <c r="D124" i="4"/>
  <c r="F124" i="4" s="1"/>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I25" i="3"/>
  <c r="H25" i="3"/>
  <c r="G25" i="3"/>
  <c r="B25" i="3"/>
  <c r="I24" i="3"/>
  <c r="G24" i="3"/>
  <c r="B24" i="3"/>
  <c r="I23" i="3"/>
  <c r="G23" i="3"/>
  <c r="B23" i="3"/>
  <c r="G22" i="3"/>
  <c r="B22" i="3"/>
  <c r="G21" i="3"/>
  <c r="B21" i="3"/>
  <c r="G20" i="3"/>
  <c r="B20" i="3"/>
  <c r="G19" i="3"/>
  <c r="B19" i="3"/>
  <c r="G18" i="3"/>
  <c r="B18" i="3"/>
  <c r="G17" i="3"/>
  <c r="B17" i="3"/>
  <c r="G16" i="3"/>
  <c r="B16" i="3"/>
  <c r="H10" i="3" a="1"/>
  <c r="H10" i="3" s="1"/>
  <c r="L3" i="9" s="1"/>
  <c r="H1580" i="1"/>
  <c r="C1580" i="1"/>
  <c r="G1580" i="1" s="1"/>
  <c r="H1579" i="1"/>
  <c r="C1579" i="1"/>
  <c r="G1579" i="1" s="1"/>
  <c r="C1578" i="1"/>
  <c r="H1578" i="1" s="1"/>
  <c r="G1577" i="1"/>
  <c r="C1577" i="1"/>
  <c r="H1577" i="1" s="1"/>
  <c r="C1576" i="1"/>
  <c r="G1576" i="1" s="1"/>
  <c r="H1575" i="1"/>
  <c r="G1575" i="1"/>
  <c r="C1575" i="1"/>
  <c r="G1574" i="1"/>
  <c r="C1574" i="1"/>
  <c r="H1574" i="1" s="1"/>
  <c r="C1573" i="1"/>
  <c r="H1573" i="1" s="1"/>
  <c r="H1572" i="1"/>
  <c r="C1572" i="1"/>
  <c r="G1572" i="1" s="1"/>
  <c r="H1571" i="1"/>
  <c r="G1571" i="1"/>
  <c r="C1571" i="1"/>
  <c r="C1570" i="1"/>
  <c r="H1570" i="1" s="1"/>
  <c r="G1569" i="1"/>
  <c r="C1569" i="1"/>
  <c r="H1569" i="1" s="1"/>
  <c r="C1568" i="1"/>
  <c r="G1568" i="1" s="1"/>
  <c r="C1567" i="1"/>
  <c r="H1567" i="1" s="1"/>
  <c r="C1566" i="1"/>
  <c r="H1566" i="1" s="1"/>
  <c r="C1565" i="1"/>
  <c r="H1565" i="1" s="1"/>
  <c r="H1564" i="1"/>
  <c r="C1564" i="1"/>
  <c r="G1564" i="1" s="1"/>
  <c r="H1563" i="1"/>
  <c r="G1563" i="1"/>
  <c r="C1563" i="1"/>
  <c r="C1562" i="1"/>
  <c r="H1562" i="1" s="1"/>
  <c r="G1561" i="1"/>
  <c r="C1561" i="1"/>
  <c r="H1561" i="1" s="1"/>
  <c r="C1560" i="1"/>
  <c r="G1560" i="1" s="1"/>
  <c r="H1559" i="1"/>
  <c r="G1559" i="1"/>
  <c r="C1559" i="1"/>
  <c r="H1558" i="1"/>
  <c r="G1558" i="1"/>
  <c r="C1558" i="1"/>
  <c r="C1557" i="1"/>
  <c r="H1557" i="1" s="1"/>
  <c r="H1556" i="1"/>
  <c r="C1556" i="1"/>
  <c r="G1556" i="1" s="1"/>
  <c r="H1555" i="1"/>
  <c r="G1555" i="1"/>
  <c r="C1555" i="1"/>
  <c r="C1554" i="1"/>
  <c r="H1554" i="1" s="1"/>
  <c r="G1553" i="1"/>
  <c r="C1553" i="1"/>
  <c r="H1553" i="1" s="1"/>
  <c r="C1552" i="1"/>
  <c r="G1552" i="1" s="1"/>
  <c r="H1551" i="1"/>
  <c r="G1551" i="1"/>
  <c r="C1551" i="1"/>
  <c r="H1550" i="1"/>
  <c r="G1550" i="1"/>
  <c r="C1550" i="1"/>
  <c r="C1549" i="1"/>
  <c r="H1549" i="1" s="1"/>
  <c r="H1548" i="1"/>
  <c r="C1548" i="1"/>
  <c r="G1548" i="1" s="1"/>
  <c r="H1547" i="1"/>
  <c r="G1547" i="1"/>
  <c r="C1547" i="1"/>
  <c r="C1546" i="1"/>
  <c r="H1546" i="1" s="1"/>
  <c r="G1545" i="1"/>
  <c r="C1545" i="1"/>
  <c r="H1545" i="1" s="1"/>
  <c r="C1544" i="1"/>
  <c r="G1544" i="1" s="1"/>
  <c r="H1543" i="1"/>
  <c r="G1543" i="1"/>
  <c r="C1543" i="1"/>
  <c r="H1542" i="1"/>
  <c r="G1542" i="1"/>
  <c r="C1542" i="1"/>
  <c r="C1541" i="1"/>
  <c r="H1541" i="1" s="1"/>
  <c r="H1540" i="1"/>
  <c r="C1540" i="1"/>
  <c r="G1540" i="1" s="1"/>
  <c r="H1539" i="1"/>
  <c r="G1539" i="1"/>
  <c r="C1539" i="1"/>
  <c r="C1538" i="1"/>
  <c r="H1538" i="1" s="1"/>
  <c r="C1537" i="1"/>
  <c r="H1537" i="1" s="1"/>
  <c r="C1536" i="1"/>
  <c r="G1536" i="1" s="1"/>
  <c r="C1535" i="1"/>
  <c r="H1535" i="1" s="1"/>
  <c r="H1534" i="1"/>
  <c r="G1534" i="1"/>
  <c r="C1534" i="1"/>
  <c r="C1533" i="1"/>
  <c r="H1533" i="1" s="1"/>
  <c r="C1532" i="1"/>
  <c r="G1532" i="1" s="1"/>
  <c r="C1531" i="1"/>
  <c r="H1531" i="1" s="1"/>
  <c r="C1530" i="1"/>
  <c r="H1530" i="1" s="1"/>
  <c r="G1529" i="1"/>
  <c r="C1529" i="1"/>
  <c r="H1529" i="1" s="1"/>
  <c r="C1528" i="1"/>
  <c r="G1528" i="1" s="1"/>
  <c r="H1527" i="1"/>
  <c r="G1527" i="1"/>
  <c r="C1527" i="1"/>
  <c r="G1526" i="1"/>
  <c r="C1526" i="1"/>
  <c r="H1526" i="1" s="1"/>
  <c r="C1525" i="1"/>
  <c r="H1525" i="1" s="1"/>
  <c r="H1523" i="1"/>
  <c r="G1523" i="1"/>
  <c r="C1523" i="1"/>
  <c r="C1522" i="1"/>
  <c r="H1522" i="1" s="1"/>
  <c r="C1521" i="1"/>
  <c r="H1521" i="1" s="1"/>
  <c r="C1520" i="1"/>
  <c r="G1520" i="1" s="1"/>
  <c r="H1516" i="1"/>
  <c r="C1516" i="1"/>
  <c r="G1516" i="1" s="1"/>
  <c r="H1515" i="1"/>
  <c r="G1515" i="1"/>
  <c r="C1515" i="1"/>
  <c r="C1514" i="1"/>
  <c r="H1514" i="1" s="1"/>
  <c r="G1513" i="1"/>
  <c r="C1513" i="1"/>
  <c r="H1513" i="1" s="1"/>
  <c r="C1512" i="1"/>
  <c r="G1512" i="1" s="1"/>
  <c r="H1511" i="1"/>
  <c r="G1511" i="1"/>
  <c r="C1511" i="1"/>
  <c r="C1510" i="1"/>
  <c r="H1510" i="1" s="1"/>
  <c r="C1509" i="1"/>
  <c r="H1509" i="1" s="1"/>
  <c r="H1508" i="1"/>
  <c r="C1508" i="1"/>
  <c r="G1508" i="1" s="1"/>
  <c r="H1507" i="1"/>
  <c r="G1507" i="1"/>
  <c r="C1507" i="1"/>
  <c r="C1506" i="1"/>
  <c r="H1506" i="1" s="1"/>
  <c r="G1505" i="1"/>
  <c r="C1505" i="1"/>
  <c r="H1505" i="1" s="1"/>
  <c r="C1504" i="1"/>
  <c r="G1504" i="1" s="1"/>
  <c r="G1503" i="1"/>
  <c r="C1503" i="1"/>
  <c r="H1503" i="1" s="1"/>
  <c r="C1502" i="1"/>
  <c r="G1502" i="1" s="1"/>
  <c r="C1500" i="1"/>
  <c r="G1500" i="1" s="1"/>
  <c r="C1498" i="1"/>
  <c r="H1498" i="1" s="1"/>
  <c r="C1497" i="1"/>
  <c r="H1497" i="1" s="1"/>
  <c r="C1496" i="1"/>
  <c r="G1496" i="1" s="1"/>
  <c r="H1495" i="1"/>
  <c r="G1495" i="1"/>
  <c r="C1495" i="1"/>
  <c r="H1494" i="1"/>
  <c r="C1494" i="1"/>
  <c r="G1494" i="1" s="1"/>
  <c r="C1493" i="1"/>
  <c r="H1493" i="1" s="1"/>
  <c r="C1492" i="1"/>
  <c r="G1492" i="1" s="1"/>
  <c r="C1491" i="1"/>
  <c r="H1491" i="1" s="1"/>
  <c r="C1490" i="1"/>
  <c r="H1490" i="1" s="1"/>
  <c r="C1489" i="1"/>
  <c r="H1489" i="1" s="1"/>
  <c r="C1488" i="1"/>
  <c r="G1488" i="1" s="1"/>
  <c r="H1487" i="1"/>
  <c r="G1487" i="1"/>
  <c r="C1487" i="1"/>
  <c r="C1486" i="1"/>
  <c r="G1486" i="1" s="1"/>
  <c r="C1485" i="1"/>
  <c r="H1485" i="1" s="1"/>
  <c r="C1484" i="1"/>
  <c r="G1484" i="1" s="1"/>
  <c r="C1483" i="1"/>
  <c r="G1483" i="1" s="1"/>
  <c r="C1482" i="1"/>
  <c r="H1482" i="1" s="1"/>
  <c r="C1480" i="1"/>
  <c r="G1480" i="1" s="1"/>
  <c r="D1479" i="1"/>
  <c r="C1479" i="1"/>
  <c r="G1479" i="1" s="1"/>
  <c r="G1478" i="1"/>
  <c r="D1478" i="1"/>
  <c r="C1478" i="1"/>
  <c r="J1478" i="1" s="1"/>
  <c r="D1477" i="1"/>
  <c r="G1477" i="1" s="1"/>
  <c r="C1477" i="1"/>
  <c r="D1476" i="1"/>
  <c r="C1476" i="1"/>
  <c r="J1476" i="1" s="1"/>
  <c r="D1475" i="1"/>
  <c r="C1475" i="1"/>
  <c r="H1475" i="1" s="1"/>
  <c r="D1474" i="1"/>
  <c r="C1474" i="1"/>
  <c r="G1474" i="1" s="1"/>
  <c r="G1473" i="1"/>
  <c r="D1473" i="1"/>
  <c r="C1473" i="1"/>
  <c r="J1473" i="1" s="1"/>
  <c r="D1472" i="1"/>
  <c r="G1472" i="1" s="1"/>
  <c r="C1472" i="1"/>
  <c r="D1471" i="1"/>
  <c r="C1471" i="1"/>
  <c r="J1471" i="1" s="1"/>
  <c r="D1470" i="1"/>
  <c r="C1470" i="1"/>
  <c r="H1470" i="1" s="1"/>
  <c r="D1469" i="1"/>
  <c r="C1469" i="1"/>
  <c r="H1469" i="1" s="1"/>
  <c r="D1468" i="1"/>
  <c r="C1468" i="1"/>
  <c r="G1468" i="1" s="1"/>
  <c r="G1467" i="1"/>
  <c r="D1467" i="1"/>
  <c r="C1467" i="1"/>
  <c r="J1467" i="1" s="1"/>
  <c r="D1466" i="1"/>
  <c r="G1466" i="1" s="1"/>
  <c r="C1466" i="1"/>
  <c r="D1465" i="1"/>
  <c r="C1465" i="1"/>
  <c r="J1465" i="1" s="1"/>
  <c r="D1464" i="1"/>
  <c r="C1464" i="1"/>
  <c r="G1464" i="1" s="1"/>
  <c r="G1463" i="1"/>
  <c r="D1463" i="1"/>
  <c r="C1463" i="1"/>
  <c r="J1463" i="1" s="1"/>
  <c r="D1462" i="1"/>
  <c r="G1462" i="1" s="1"/>
  <c r="C1462" i="1"/>
  <c r="G1461" i="1"/>
  <c r="D1461" i="1"/>
  <c r="C1461" i="1"/>
  <c r="H1461" i="1" s="1"/>
  <c r="H1460" i="1"/>
  <c r="G1460" i="1"/>
  <c r="I1460" i="1" s="1"/>
  <c r="D1460" i="1"/>
  <c r="C1460" i="1"/>
  <c r="J1460" i="1" s="1"/>
  <c r="D1459" i="1"/>
  <c r="C1459" i="1"/>
  <c r="H1459" i="1" s="1"/>
  <c r="H1458" i="1"/>
  <c r="D1458" i="1"/>
  <c r="C1458" i="1"/>
  <c r="J1458" i="1" s="1"/>
  <c r="G1457" i="1"/>
  <c r="I1457" i="1" s="1"/>
  <c r="D1457" i="1"/>
  <c r="C1457" i="1"/>
  <c r="H1457" i="1" s="1"/>
  <c r="H1456" i="1"/>
  <c r="G1456" i="1"/>
  <c r="I1456" i="1" s="1"/>
  <c r="D1456" i="1"/>
  <c r="C1456" i="1"/>
  <c r="J1456" i="1" s="1"/>
  <c r="D1455" i="1"/>
  <c r="C1455" i="1"/>
  <c r="H1455" i="1" s="1"/>
  <c r="D1454" i="1"/>
  <c r="G1454" i="1" s="1"/>
  <c r="C1454" i="1"/>
  <c r="G1453" i="1"/>
  <c r="D1453" i="1"/>
  <c r="C1453" i="1"/>
  <c r="H1453" i="1" s="1"/>
  <c r="H1452" i="1"/>
  <c r="G1452" i="1"/>
  <c r="I1452" i="1" s="1"/>
  <c r="D1452" i="1"/>
  <c r="C1452" i="1"/>
  <c r="J1452" i="1" s="1"/>
  <c r="D1451" i="1"/>
  <c r="C1451" i="1"/>
  <c r="H1451" i="1" s="1"/>
  <c r="H1450" i="1"/>
  <c r="D1450" i="1"/>
  <c r="C1450" i="1"/>
  <c r="J1450" i="1" s="1"/>
  <c r="G1449" i="1"/>
  <c r="I1449" i="1" s="1"/>
  <c r="D1449" i="1"/>
  <c r="C1449" i="1"/>
  <c r="H1449" i="1" s="1"/>
  <c r="H1448" i="1"/>
  <c r="G1448" i="1"/>
  <c r="I1448" i="1" s="1"/>
  <c r="D1448" i="1"/>
  <c r="C1448" i="1"/>
  <c r="J1448" i="1" s="1"/>
  <c r="D1447" i="1"/>
  <c r="C1447" i="1"/>
  <c r="H1447" i="1" s="1"/>
  <c r="H1446" i="1"/>
  <c r="D1446" i="1"/>
  <c r="C1446" i="1"/>
  <c r="J1446" i="1" s="1"/>
  <c r="D1445" i="1"/>
  <c r="J1445" i="1" s="1"/>
  <c r="C1445" i="1"/>
  <c r="H1445" i="1" s="1"/>
  <c r="J1444" i="1"/>
  <c r="G1444" i="1"/>
  <c r="D1444" i="1"/>
  <c r="H1444" i="1" s="1"/>
  <c r="C1444" i="1"/>
  <c r="D1443" i="1"/>
  <c r="H1443" i="1" s="1"/>
  <c r="C1443" i="1"/>
  <c r="J1442" i="1"/>
  <c r="H1442" i="1"/>
  <c r="G1442" i="1"/>
  <c r="I1442" i="1" s="1"/>
  <c r="D1442" i="1"/>
  <c r="C1442" i="1"/>
  <c r="D1441" i="1"/>
  <c r="C1441" i="1"/>
  <c r="H1441" i="1" s="1"/>
  <c r="J1440" i="1"/>
  <c r="G1440" i="1"/>
  <c r="D1440" i="1"/>
  <c r="H1440" i="1" s="1"/>
  <c r="C1440" i="1"/>
  <c r="D1439" i="1"/>
  <c r="H1439" i="1" s="1"/>
  <c r="C1439" i="1"/>
  <c r="H1438" i="1"/>
  <c r="D1438" i="1"/>
  <c r="C1438" i="1"/>
  <c r="G1438" i="1" s="1"/>
  <c r="D1437" i="1"/>
  <c r="C1437" i="1"/>
  <c r="H1437" i="1" s="1"/>
  <c r="D1436" i="1"/>
  <c r="H1434" i="1"/>
  <c r="D1434" i="1"/>
  <c r="C1434" i="1"/>
  <c r="G1434" i="1" s="1"/>
  <c r="D1433" i="1"/>
  <c r="C1433" i="1"/>
  <c r="H1433" i="1" s="1"/>
  <c r="D1432" i="1"/>
  <c r="C1432" i="1"/>
  <c r="G1432" i="1" s="1"/>
  <c r="D1431" i="1"/>
  <c r="H1431" i="1" s="1"/>
  <c r="C1431" i="1"/>
  <c r="H1430" i="1"/>
  <c r="D1430" i="1"/>
  <c r="C1430" i="1"/>
  <c r="G1430" i="1" s="1"/>
  <c r="D1429" i="1"/>
  <c r="C1429" i="1"/>
  <c r="H1429" i="1" s="1"/>
  <c r="D1428" i="1"/>
  <c r="C1428" i="1"/>
  <c r="G1428" i="1" s="1"/>
  <c r="D1427" i="1"/>
  <c r="H1427" i="1" s="1"/>
  <c r="C1427" i="1"/>
  <c r="H1426" i="1"/>
  <c r="D1426" i="1"/>
  <c r="C1426" i="1"/>
  <c r="G1426" i="1" s="1"/>
  <c r="D1425" i="1"/>
  <c r="C1425" i="1"/>
  <c r="H1425" i="1" s="1"/>
  <c r="D1424" i="1"/>
  <c r="C1424" i="1"/>
  <c r="G1424" i="1" s="1"/>
  <c r="D1423" i="1"/>
  <c r="H1423" i="1" s="1"/>
  <c r="C1423" i="1"/>
  <c r="H1422" i="1"/>
  <c r="D1422" i="1"/>
  <c r="C1422" i="1"/>
  <c r="G1422" i="1" s="1"/>
  <c r="D1421" i="1"/>
  <c r="C1421" i="1"/>
  <c r="H1421" i="1" s="1"/>
  <c r="D1420" i="1"/>
  <c r="C1420" i="1"/>
  <c r="G1420" i="1" s="1"/>
  <c r="D1419" i="1"/>
  <c r="H1419" i="1" s="1"/>
  <c r="C1419" i="1"/>
  <c r="H1418" i="1"/>
  <c r="D1418" i="1"/>
  <c r="C1418" i="1"/>
  <c r="G1418" i="1" s="1"/>
  <c r="D1417" i="1"/>
  <c r="C1417" i="1"/>
  <c r="H1417" i="1" s="1"/>
  <c r="D1416" i="1"/>
  <c r="C1416" i="1"/>
  <c r="G1416" i="1" s="1"/>
  <c r="D1415" i="1"/>
  <c r="H1415" i="1" s="1"/>
  <c r="C1415" i="1"/>
  <c r="H1414" i="1"/>
  <c r="D1414" i="1"/>
  <c r="C1414" i="1"/>
  <c r="G1414" i="1" s="1"/>
  <c r="D1413" i="1"/>
  <c r="C1413" i="1"/>
  <c r="H1413" i="1" s="1"/>
  <c r="D1412" i="1"/>
  <c r="C1412" i="1"/>
  <c r="G1412" i="1" s="1"/>
  <c r="D1411" i="1"/>
  <c r="H1411" i="1" s="1"/>
  <c r="C1411" i="1"/>
  <c r="H1410" i="1"/>
  <c r="D1410" i="1"/>
  <c r="C1410" i="1"/>
  <c r="G1410" i="1" s="1"/>
  <c r="D1409" i="1"/>
  <c r="C1409" i="1"/>
  <c r="H1409" i="1" s="1"/>
  <c r="D1407" i="1"/>
  <c r="H1407" i="1" s="1"/>
  <c r="C1407" i="1"/>
  <c r="H1406" i="1"/>
  <c r="D1406" i="1"/>
  <c r="C1406" i="1"/>
  <c r="G1406" i="1" s="1"/>
  <c r="D1405" i="1"/>
  <c r="C1405" i="1"/>
  <c r="H1405" i="1" s="1"/>
  <c r="D1404" i="1"/>
  <c r="C1404" i="1"/>
  <c r="D1403" i="1"/>
  <c r="H1403" i="1" s="1"/>
  <c r="C1403" i="1"/>
  <c r="H1402" i="1"/>
  <c r="D1402" i="1"/>
  <c r="C1402" i="1"/>
  <c r="G1402" i="1" s="1"/>
  <c r="D1401" i="1"/>
  <c r="C1401" i="1"/>
  <c r="H1401" i="1" s="1"/>
  <c r="D1400" i="1"/>
  <c r="C1400" i="1"/>
  <c r="D1399" i="1"/>
  <c r="H1399" i="1" s="1"/>
  <c r="C1399" i="1"/>
  <c r="H1398" i="1"/>
  <c r="D1398" i="1"/>
  <c r="C1398" i="1"/>
  <c r="G1398" i="1" s="1"/>
  <c r="D1397" i="1"/>
  <c r="C1397" i="1"/>
  <c r="D1396" i="1"/>
  <c r="C1396" i="1"/>
  <c r="D1395" i="1"/>
  <c r="H1395" i="1" s="1"/>
  <c r="C1395" i="1"/>
  <c r="H1394" i="1"/>
  <c r="D1394" i="1"/>
  <c r="C1394" i="1"/>
  <c r="G1394" i="1" s="1"/>
  <c r="D1393" i="1"/>
  <c r="C1393" i="1"/>
  <c r="D1392" i="1"/>
  <c r="C1392" i="1"/>
  <c r="D1391" i="1"/>
  <c r="H1391" i="1" s="1"/>
  <c r="C1391" i="1"/>
  <c r="H1390" i="1"/>
  <c r="D1390" i="1"/>
  <c r="C1390" i="1"/>
  <c r="G1390" i="1" s="1"/>
  <c r="D1389" i="1"/>
  <c r="C1389" i="1"/>
  <c r="H1389" i="1" s="1"/>
  <c r="D1388" i="1"/>
  <c r="C1388" i="1"/>
  <c r="D1387" i="1"/>
  <c r="H1387" i="1" s="1"/>
  <c r="C1387" i="1"/>
  <c r="H1386" i="1"/>
  <c r="D1386" i="1"/>
  <c r="C1386" i="1"/>
  <c r="G1386" i="1" s="1"/>
  <c r="G1385" i="1"/>
  <c r="D1385" i="1"/>
  <c r="C1385" i="1"/>
  <c r="H1385" i="1" s="1"/>
  <c r="G1384" i="1"/>
  <c r="D1384" i="1"/>
  <c r="C1384" i="1"/>
  <c r="H1384" i="1" s="1"/>
  <c r="D1383" i="1"/>
  <c r="G1382" i="1"/>
  <c r="D1382" i="1"/>
  <c r="C1382" i="1"/>
  <c r="H1382" i="1" s="1"/>
  <c r="G1381" i="1"/>
  <c r="D1381" i="1"/>
  <c r="C1381" i="1"/>
  <c r="H1381" i="1" s="1"/>
  <c r="G1380" i="1"/>
  <c r="D1380" i="1"/>
  <c r="C1380" i="1"/>
  <c r="H1380" i="1" s="1"/>
  <c r="G1379" i="1"/>
  <c r="D1379" i="1"/>
  <c r="C1379" i="1"/>
  <c r="H1379" i="1" s="1"/>
  <c r="G1378" i="1"/>
  <c r="D1378" i="1"/>
  <c r="C1378" i="1"/>
  <c r="H1378" i="1" s="1"/>
  <c r="D1377" i="1"/>
  <c r="C1377" i="1"/>
  <c r="H1377" i="1" s="1"/>
  <c r="D1376" i="1"/>
  <c r="C1376" i="1"/>
  <c r="H1376" i="1" s="1"/>
  <c r="G1375" i="1"/>
  <c r="D1375" i="1"/>
  <c r="C1375" i="1"/>
  <c r="H1375" i="1" s="1"/>
  <c r="G1374" i="1"/>
  <c r="D1374" i="1"/>
  <c r="C1374" i="1"/>
  <c r="H1374" i="1" s="1"/>
  <c r="D1373" i="1"/>
  <c r="C1373" i="1"/>
  <c r="H1373" i="1" s="1"/>
  <c r="D1372" i="1"/>
  <c r="C1372" i="1"/>
  <c r="H1372" i="1" s="1"/>
  <c r="G1371" i="1"/>
  <c r="D1371" i="1"/>
  <c r="C1371" i="1"/>
  <c r="H1371" i="1" s="1"/>
  <c r="G1370" i="1"/>
  <c r="D1370" i="1"/>
  <c r="C1370" i="1"/>
  <c r="H1370" i="1" s="1"/>
  <c r="D1369" i="1"/>
  <c r="C1369" i="1"/>
  <c r="H1369" i="1" s="1"/>
  <c r="D1368" i="1"/>
  <c r="C1368" i="1"/>
  <c r="H1368" i="1" s="1"/>
  <c r="G1367" i="1"/>
  <c r="D1367" i="1"/>
  <c r="C1367" i="1"/>
  <c r="H1367" i="1" s="1"/>
  <c r="G1366" i="1"/>
  <c r="D1366" i="1"/>
  <c r="C1366" i="1"/>
  <c r="H1366" i="1" s="1"/>
  <c r="D1365" i="1"/>
  <c r="C1365" i="1"/>
  <c r="H1365" i="1" s="1"/>
  <c r="D1364" i="1"/>
  <c r="C1364" i="1"/>
  <c r="H1364" i="1" s="1"/>
  <c r="G1363" i="1"/>
  <c r="D1363" i="1"/>
  <c r="C1363" i="1"/>
  <c r="H1363" i="1" s="1"/>
  <c r="G1362" i="1"/>
  <c r="D1362" i="1"/>
  <c r="C1362" i="1"/>
  <c r="H1362" i="1" s="1"/>
  <c r="D1361" i="1"/>
  <c r="C1361" i="1"/>
  <c r="H1361" i="1" s="1"/>
  <c r="D1360" i="1"/>
  <c r="C1360" i="1"/>
  <c r="H1360" i="1" s="1"/>
  <c r="G1359" i="1"/>
  <c r="D1359" i="1"/>
  <c r="C1359" i="1"/>
  <c r="H1359" i="1" s="1"/>
  <c r="G1358" i="1"/>
  <c r="D1358" i="1"/>
  <c r="C1358" i="1"/>
  <c r="H1358" i="1" s="1"/>
  <c r="D1357" i="1"/>
  <c r="C1357" i="1"/>
  <c r="H1357" i="1" s="1"/>
  <c r="D1356" i="1"/>
  <c r="C1356" i="1"/>
  <c r="H1356" i="1" s="1"/>
  <c r="G1355" i="1"/>
  <c r="D1355" i="1"/>
  <c r="C1355" i="1"/>
  <c r="H1355" i="1" s="1"/>
  <c r="G1354" i="1"/>
  <c r="D1354" i="1"/>
  <c r="C1354" i="1"/>
  <c r="H1354" i="1" s="1"/>
  <c r="D1353" i="1"/>
  <c r="C1353" i="1"/>
  <c r="H1353" i="1" s="1"/>
  <c r="D1352" i="1"/>
  <c r="C1352" i="1"/>
  <c r="H1352" i="1" s="1"/>
  <c r="G1351" i="1"/>
  <c r="D1351" i="1"/>
  <c r="C1351" i="1"/>
  <c r="H1351" i="1" s="1"/>
  <c r="G1350" i="1"/>
  <c r="D1350" i="1"/>
  <c r="C1350" i="1"/>
  <c r="H1350" i="1" s="1"/>
  <c r="D1349" i="1"/>
  <c r="C1349" i="1"/>
  <c r="H1349" i="1" s="1"/>
  <c r="D1348" i="1"/>
  <c r="C1348" i="1"/>
  <c r="H1348" i="1" s="1"/>
  <c r="G1347" i="1"/>
  <c r="D1347" i="1"/>
  <c r="C1347" i="1"/>
  <c r="H1347" i="1" s="1"/>
  <c r="G1346" i="1"/>
  <c r="D1346" i="1"/>
  <c r="C1346" i="1"/>
  <c r="H1346" i="1" s="1"/>
  <c r="D1345" i="1"/>
  <c r="C1345" i="1"/>
  <c r="H1345" i="1" s="1"/>
  <c r="D1344" i="1"/>
  <c r="C1344" i="1"/>
  <c r="H1344" i="1" s="1"/>
  <c r="G1343" i="1"/>
  <c r="D1343" i="1"/>
  <c r="C1343" i="1"/>
  <c r="H1343" i="1" s="1"/>
  <c r="G1342" i="1"/>
  <c r="D1342" i="1"/>
  <c r="C1342" i="1"/>
  <c r="H1342" i="1" s="1"/>
  <c r="D1341" i="1"/>
  <c r="C1341" i="1"/>
  <c r="H1341" i="1" s="1"/>
  <c r="D1340" i="1"/>
  <c r="C1340" i="1"/>
  <c r="H1340" i="1" s="1"/>
  <c r="G1339" i="1"/>
  <c r="D1339" i="1"/>
  <c r="C1339" i="1"/>
  <c r="H1339" i="1" s="1"/>
  <c r="G1338" i="1"/>
  <c r="D1338" i="1"/>
  <c r="C1338" i="1"/>
  <c r="H1338" i="1" s="1"/>
  <c r="D1337" i="1"/>
  <c r="C1337" i="1"/>
  <c r="H1337" i="1" s="1"/>
  <c r="D1336" i="1"/>
  <c r="C1336" i="1"/>
  <c r="H1336" i="1" s="1"/>
  <c r="G1335" i="1"/>
  <c r="D1335" i="1"/>
  <c r="C1335" i="1"/>
  <c r="H1335" i="1" s="1"/>
  <c r="G1334" i="1"/>
  <c r="D1334" i="1"/>
  <c r="C1334" i="1"/>
  <c r="H1334" i="1" s="1"/>
  <c r="D1333" i="1"/>
  <c r="C1333" i="1"/>
  <c r="H1333" i="1" s="1"/>
  <c r="D1332" i="1"/>
  <c r="C1332" i="1"/>
  <c r="H1332" i="1" s="1"/>
  <c r="G1331" i="1"/>
  <c r="D1331" i="1"/>
  <c r="C1331" i="1"/>
  <c r="H1331" i="1" s="1"/>
  <c r="G1330" i="1"/>
  <c r="D1330" i="1"/>
  <c r="C1330" i="1"/>
  <c r="H1330" i="1" s="1"/>
  <c r="D1329" i="1"/>
  <c r="C1329" i="1"/>
  <c r="H1329" i="1" s="1"/>
  <c r="D1328" i="1"/>
  <c r="C1328" i="1"/>
  <c r="H1328" i="1" s="1"/>
  <c r="G1327" i="1"/>
  <c r="D1327" i="1"/>
  <c r="C1327" i="1"/>
  <c r="H1327" i="1" s="1"/>
  <c r="G1326" i="1"/>
  <c r="D1326" i="1"/>
  <c r="C1326" i="1"/>
  <c r="H1326" i="1" s="1"/>
  <c r="D1325" i="1"/>
  <c r="C1325" i="1"/>
  <c r="H1325" i="1" s="1"/>
  <c r="D1324" i="1"/>
  <c r="C1324" i="1"/>
  <c r="H1324" i="1" s="1"/>
  <c r="G1323" i="1"/>
  <c r="D1323" i="1"/>
  <c r="C1323" i="1"/>
  <c r="H1323" i="1" s="1"/>
  <c r="G1322" i="1"/>
  <c r="D1322" i="1"/>
  <c r="C1322" i="1"/>
  <c r="H1322" i="1" s="1"/>
  <c r="D1321" i="1"/>
  <c r="C1321" i="1"/>
  <c r="H1321" i="1" s="1"/>
  <c r="D1320" i="1"/>
  <c r="C1320" i="1"/>
  <c r="H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D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D1235" i="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D1222" i="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D1215" i="1"/>
  <c r="D1214"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D1195" i="1"/>
  <c r="C1195" i="1"/>
  <c r="G1195" i="1" s="1"/>
  <c r="D1194" i="1"/>
  <c r="C1194" i="1"/>
  <c r="G1194" i="1" s="1"/>
  <c r="H1193" i="1"/>
  <c r="D1193" i="1"/>
  <c r="C1193" i="1"/>
  <c r="G1193" i="1" s="1"/>
  <c r="H1192" i="1"/>
  <c r="D1192" i="1"/>
  <c r="C1192" i="1"/>
  <c r="G1192" i="1" s="1"/>
  <c r="D1191" i="1"/>
  <c r="C1191" i="1"/>
  <c r="G1191" i="1" s="1"/>
  <c r="D1190" i="1"/>
  <c r="C1190" i="1"/>
  <c r="G1190" i="1" s="1"/>
  <c r="H1189" i="1"/>
  <c r="D1189" i="1"/>
  <c r="C1189" i="1"/>
  <c r="G1189" i="1" s="1"/>
  <c r="H1188" i="1"/>
  <c r="D1188" i="1"/>
  <c r="C1188" i="1"/>
  <c r="G1188" i="1" s="1"/>
  <c r="D1187" i="1"/>
  <c r="C1187" i="1"/>
  <c r="G1187" i="1" s="1"/>
  <c r="D1186" i="1"/>
  <c r="C1186" i="1"/>
  <c r="G1186" i="1" s="1"/>
  <c r="H1185" i="1"/>
  <c r="D1185" i="1"/>
  <c r="C1185" i="1"/>
  <c r="G1185" i="1" s="1"/>
  <c r="H1184" i="1"/>
  <c r="D1184" i="1"/>
  <c r="C1184" i="1"/>
  <c r="G1184" i="1" s="1"/>
  <c r="D1183" i="1"/>
  <c r="C1183" i="1"/>
  <c r="G1183" i="1" s="1"/>
  <c r="D1182" i="1"/>
  <c r="C1182" i="1"/>
  <c r="G1182" i="1" s="1"/>
  <c r="H1181" i="1"/>
  <c r="D1181" i="1"/>
  <c r="C1181" i="1"/>
  <c r="G1181" i="1" s="1"/>
  <c r="H1180" i="1"/>
  <c r="D1180" i="1"/>
  <c r="C1180" i="1"/>
  <c r="G1180" i="1" s="1"/>
  <c r="D1179" i="1"/>
  <c r="C1179" i="1"/>
  <c r="G1179" i="1" s="1"/>
  <c r="D1178" i="1"/>
  <c r="C1178" i="1"/>
  <c r="G1178" i="1" s="1"/>
  <c r="H1177" i="1"/>
  <c r="D1177" i="1"/>
  <c r="C1177" i="1"/>
  <c r="G1177" i="1" s="1"/>
  <c r="H1176" i="1"/>
  <c r="D1176" i="1"/>
  <c r="C1176" i="1"/>
  <c r="G1176" i="1" s="1"/>
  <c r="D1175" i="1"/>
  <c r="C1175" i="1"/>
  <c r="G1175" i="1" s="1"/>
  <c r="D1174" i="1"/>
  <c r="C1174" i="1"/>
  <c r="G1174" i="1" s="1"/>
  <c r="H1173" i="1"/>
  <c r="D1173" i="1"/>
  <c r="C1173" i="1"/>
  <c r="G1173" i="1" s="1"/>
  <c r="H1172" i="1"/>
  <c r="D1172" i="1"/>
  <c r="C1172" i="1"/>
  <c r="G1172" i="1" s="1"/>
  <c r="D1171" i="1"/>
  <c r="C1171" i="1"/>
  <c r="G1171" i="1" s="1"/>
  <c r="D1170" i="1"/>
  <c r="C1170" i="1"/>
  <c r="H1170" i="1" s="1"/>
  <c r="D1169" i="1"/>
  <c r="C1169" i="1"/>
  <c r="H1169" i="1" s="1"/>
  <c r="D1168" i="1"/>
  <c r="C1168" i="1"/>
  <c r="H1168" i="1" s="1"/>
  <c r="D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8" i="1"/>
  <c r="G718" i="1"/>
  <c r="D718" i="1"/>
  <c r="C718" i="1"/>
  <c r="H717" i="1"/>
  <c r="G717" i="1"/>
  <c r="D717" i="1"/>
  <c r="C717" i="1"/>
  <c r="H716" i="1"/>
  <c r="G716" i="1"/>
  <c r="D716" i="1"/>
  <c r="C716" i="1"/>
  <c r="G715" i="1"/>
  <c r="D715" i="1"/>
  <c r="C715" i="1"/>
  <c r="H715" i="1" s="1"/>
  <c r="H714" i="1"/>
  <c r="G714" i="1"/>
  <c r="D714" i="1"/>
  <c r="C714" i="1"/>
  <c r="H713" i="1"/>
  <c r="G713" i="1"/>
  <c r="D713" i="1"/>
  <c r="C713" i="1"/>
  <c r="H712" i="1"/>
  <c r="G712" i="1"/>
  <c r="D712" i="1"/>
  <c r="C712"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C649" i="1"/>
  <c r="H648" i="1"/>
  <c r="G648" i="1"/>
  <c r="D648" i="1"/>
  <c r="C648" i="1"/>
  <c r="G647" i="1"/>
  <c r="D647" i="1"/>
  <c r="C647" i="1"/>
  <c r="H646" i="1"/>
  <c r="G646" i="1"/>
  <c r="D646" i="1"/>
  <c r="C646" i="1"/>
  <c r="D645" i="1"/>
  <c r="H644" i="1"/>
  <c r="D644" i="1"/>
  <c r="G644" i="1" s="1"/>
  <c r="C644" i="1"/>
  <c r="D643" i="1"/>
  <c r="G643" i="1" s="1"/>
  <c r="C643" i="1"/>
  <c r="H643" i="1" s="1"/>
  <c r="H642" i="1"/>
  <c r="D642" i="1"/>
  <c r="C642" i="1"/>
  <c r="H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2" i="1"/>
  <c r="C412" i="1"/>
  <c r="D411" i="1"/>
  <c r="C411" i="1"/>
  <c r="D406" i="1"/>
  <c r="H406" i="1" s="1"/>
  <c r="C406" i="1"/>
  <c r="D405" i="1"/>
  <c r="C405" i="1"/>
  <c r="H405" i="1" s="1"/>
  <c r="H404" i="1"/>
  <c r="G404" i="1"/>
  <c r="D404" i="1"/>
  <c r="C404" i="1"/>
  <c r="H401" i="1"/>
  <c r="G401" i="1"/>
  <c r="D401" i="1"/>
  <c r="C401" i="1"/>
  <c r="H400" i="1"/>
  <c r="G400" i="1"/>
  <c r="D400" i="1"/>
  <c r="C400" i="1"/>
  <c r="H399" i="1"/>
  <c r="G399" i="1"/>
  <c r="D399" i="1"/>
  <c r="C399" i="1"/>
  <c r="D398" i="1"/>
  <c r="C398" i="1"/>
  <c r="H398" i="1" s="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G371" i="1" s="1"/>
  <c r="C371" i="1"/>
  <c r="H371" i="1" s="1"/>
  <c r="D370" i="1"/>
  <c r="H370" i="1" s="1"/>
  <c r="C370" i="1"/>
  <c r="H369" i="1"/>
  <c r="G369" i="1"/>
  <c r="D369" i="1"/>
  <c r="C369" i="1"/>
  <c r="H368" i="1"/>
  <c r="G368" i="1"/>
  <c r="D368" i="1"/>
  <c r="C368" i="1"/>
  <c r="D367" i="1"/>
  <c r="H367" i="1" s="1"/>
  <c r="C367" i="1"/>
  <c r="H366" i="1"/>
  <c r="G366" i="1"/>
  <c r="D366" i="1"/>
  <c r="C366" i="1"/>
  <c r="D365" i="1"/>
  <c r="H365" i="1" s="1"/>
  <c r="C365" i="1"/>
  <c r="G365" i="1" s="1"/>
  <c r="D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D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G291" i="1" s="1"/>
  <c r="C291" i="1"/>
  <c r="D290" i="1"/>
  <c r="C290" i="1"/>
  <c r="H290" i="1" s="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D208" i="1"/>
  <c r="G208" i="1" s="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D191" i="1"/>
  <c r="C191" i="1"/>
  <c r="G191" i="1" s="1"/>
  <c r="H190" i="1"/>
  <c r="G190" i="1"/>
  <c r="D190" i="1"/>
  <c r="C190" i="1"/>
  <c r="H189" i="1"/>
  <c r="D189" i="1"/>
  <c r="C189" i="1"/>
  <c r="G189" i="1" s="1"/>
  <c r="D188" i="1"/>
  <c r="C188" i="1"/>
  <c r="H188" i="1" s="1"/>
  <c r="D187" i="1"/>
  <c r="C187" i="1"/>
  <c r="H186" i="1"/>
  <c r="D186" i="1"/>
  <c r="C186" i="1"/>
  <c r="G186" i="1" s="1"/>
  <c r="H185" i="1"/>
  <c r="G185" i="1"/>
  <c r="D185" i="1"/>
  <c r="C185" i="1"/>
  <c r="C184" i="1"/>
  <c r="H183" i="1"/>
  <c r="G183" i="1"/>
  <c r="D183" i="1"/>
  <c r="C183" i="1"/>
  <c r="H182" i="1"/>
  <c r="D182" i="1"/>
  <c r="C182" i="1"/>
  <c r="G182" i="1" s="1"/>
  <c r="H181" i="1"/>
  <c r="D181" i="1"/>
  <c r="G181" i="1" s="1"/>
  <c r="C181" i="1"/>
  <c r="D180" i="1"/>
  <c r="C180" i="1"/>
  <c r="H179" i="1"/>
  <c r="D179" i="1"/>
  <c r="C179" i="1"/>
  <c r="D178" i="1"/>
  <c r="C178" i="1"/>
  <c r="H178" i="1" s="1"/>
  <c r="D177" i="1"/>
  <c r="G177" i="1" s="1"/>
  <c r="C177" i="1"/>
  <c r="H177" i="1" s="1"/>
  <c r="H176" i="1"/>
  <c r="G176" i="1"/>
  <c r="D176" i="1"/>
  <c r="C176" i="1"/>
  <c r="D175" i="1"/>
  <c r="C175" i="1"/>
  <c r="H175" i="1" s="1"/>
  <c r="D174" i="1"/>
  <c r="C174" i="1"/>
  <c r="H174" i="1" s="1"/>
  <c r="D173" i="1"/>
  <c r="D172" i="1"/>
  <c r="C172" i="1"/>
  <c r="H171" i="1"/>
  <c r="G171" i="1"/>
  <c r="D171" i="1"/>
  <c r="C171" i="1"/>
  <c r="D170" i="1"/>
  <c r="C170" i="1"/>
  <c r="H170" i="1" s="1"/>
  <c r="D169" i="1"/>
  <c r="C169" i="1"/>
  <c r="D168" i="1"/>
  <c r="C168" i="1"/>
  <c r="H168" i="1" s="1"/>
  <c r="D167" i="1"/>
  <c r="C167" i="1"/>
  <c r="H167" i="1" s="1"/>
  <c r="D166" i="1"/>
  <c r="C166" i="1"/>
  <c r="H166" i="1" s="1"/>
  <c r="D165" i="1"/>
  <c r="D164" i="1"/>
  <c r="C164" i="1"/>
  <c r="H164" i="1" s="1"/>
  <c r="D163" i="1"/>
  <c r="G163" i="1" s="1"/>
  <c r="C163" i="1"/>
  <c r="H163" i="1" s="1"/>
  <c r="D162" i="1"/>
  <c r="C162" i="1"/>
  <c r="H162" i="1" s="1"/>
  <c r="D161" i="1"/>
  <c r="C161" i="1"/>
  <c r="H161" i="1" s="1"/>
  <c r="D160" i="1"/>
  <c r="C160" i="1"/>
  <c r="H160" i="1" s="1"/>
  <c r="D158" i="1"/>
  <c r="C158" i="1"/>
  <c r="G158" i="1" s="1"/>
  <c r="D157" i="1"/>
  <c r="C157" i="1"/>
  <c r="H157" i="1" s="1"/>
  <c r="H156" i="1"/>
  <c r="G156" i="1"/>
  <c r="D156" i="1"/>
  <c r="C156" i="1"/>
  <c r="D155" i="1"/>
  <c r="C155" i="1"/>
  <c r="H155" i="1" s="1"/>
  <c r="H154" i="1"/>
  <c r="G154" i="1"/>
  <c r="D154" i="1"/>
  <c r="C154" i="1"/>
  <c r="H153" i="1"/>
  <c r="G153" i="1"/>
  <c r="D153" i="1"/>
  <c r="C153" i="1"/>
  <c r="H152" i="1"/>
  <c r="G152" i="1"/>
  <c r="D152" i="1"/>
  <c r="C152" i="1"/>
  <c r="H151" i="1"/>
  <c r="G151" i="1"/>
  <c r="D151" i="1"/>
  <c r="C151" i="1"/>
  <c r="H150" i="1"/>
  <c r="D150" i="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C131" i="1"/>
  <c r="H131" i="1" s="1"/>
  <c r="D130" i="1"/>
  <c r="C130" i="1"/>
  <c r="H130" i="1" s="1"/>
  <c r="H128" i="1"/>
  <c r="G128" i="1"/>
  <c r="D128" i="1"/>
  <c r="C128" i="1"/>
  <c r="H127" i="1"/>
  <c r="G127" i="1"/>
  <c r="D127" i="1"/>
  <c r="C127" i="1"/>
  <c r="H126" i="1"/>
  <c r="G126" i="1"/>
  <c r="D126" i="1"/>
  <c r="C126" i="1"/>
  <c r="H125" i="1"/>
  <c r="G125" i="1"/>
  <c r="D125" i="1"/>
  <c r="C125" i="1"/>
  <c r="H124" i="1"/>
  <c r="G124" i="1"/>
  <c r="D124" i="1"/>
  <c r="C124" i="1"/>
  <c r="G123" i="1"/>
  <c r="D123" i="1"/>
  <c r="H123" i="1" s="1"/>
  <c r="C123" i="1"/>
  <c r="D122" i="1"/>
  <c r="H122" i="1" s="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3" i="1" s="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C82" i="1"/>
  <c r="H82" i="1" s="1"/>
  <c r="D81" i="1"/>
  <c r="C81" i="1"/>
  <c r="H80" i="1"/>
  <c r="G80" i="1"/>
  <c r="D80" i="1"/>
  <c r="C80" i="1"/>
  <c r="D79" i="1"/>
  <c r="C79" i="1"/>
  <c r="H79" i="1" s="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567" i="1" l="1"/>
  <c r="G1566" i="1"/>
  <c r="G1537" i="1"/>
  <c r="G1535" i="1"/>
  <c r="H1532" i="1"/>
  <c r="G1531" i="1"/>
  <c r="D49" i="8"/>
  <c r="C1524" i="1" s="1"/>
  <c r="G1521" i="1"/>
  <c r="C1519" i="1"/>
  <c r="G1510" i="1"/>
  <c r="C1501" i="1"/>
  <c r="H1501" i="1" s="1"/>
  <c r="H1502" i="1"/>
  <c r="H1499" i="1"/>
  <c r="G1499" i="1"/>
  <c r="G1491" i="1"/>
  <c r="H1486" i="1"/>
  <c r="H1483" i="1"/>
  <c r="G649" i="1"/>
  <c r="H647" i="1"/>
  <c r="B274" i="9"/>
  <c r="H719" i="1"/>
  <c r="G719" i="1"/>
  <c r="E43" i="9"/>
  <c r="B43" i="9" s="1"/>
  <c r="H711" i="1"/>
  <c r="H703" i="1"/>
  <c r="H668" i="1"/>
  <c r="G642" i="1"/>
  <c r="G645" i="1"/>
  <c r="H645" i="1"/>
  <c r="F652" i="4"/>
  <c r="G641" i="1"/>
  <c r="G406" i="1"/>
  <c r="C413" i="1"/>
  <c r="E644" i="4"/>
  <c r="D638" i="1" s="1"/>
  <c r="G405" i="1"/>
  <c r="H397" i="1"/>
  <c r="F402" i="4"/>
  <c r="G397" i="1"/>
  <c r="G398" i="1"/>
  <c r="G364" i="1"/>
  <c r="H364" i="1"/>
  <c r="G370" i="1"/>
  <c r="F369" i="4"/>
  <c r="G367" i="1"/>
  <c r="C307" i="1"/>
  <c r="H291" i="1"/>
  <c r="G413" i="1"/>
  <c r="H413" i="1"/>
  <c r="G290" i="1"/>
  <c r="H412" i="1"/>
  <c r="H411" i="1"/>
  <c r="G411" i="1"/>
  <c r="G412" i="1"/>
  <c r="D643" i="4"/>
  <c r="H208" i="1"/>
  <c r="D196" i="4"/>
  <c r="G206" i="1"/>
  <c r="G207" i="1"/>
  <c r="G188" i="1"/>
  <c r="H187" i="1"/>
  <c r="H184" i="1"/>
  <c r="G187" i="1"/>
  <c r="F188" i="4"/>
  <c r="G184" i="1"/>
  <c r="E46" i="9"/>
  <c r="B46" i="9" s="1"/>
  <c r="E44" i="9"/>
  <c r="B44" i="9" s="1"/>
  <c r="H173" i="1"/>
  <c r="H180" i="1"/>
  <c r="F219" i="9"/>
  <c r="G180" i="1"/>
  <c r="G179" i="1"/>
  <c r="E42" i="9"/>
  <c r="B42" i="9" s="1"/>
  <c r="E41" i="9"/>
  <c r="B41" i="9" s="1"/>
  <c r="G178" i="1"/>
  <c r="F177" i="4"/>
  <c r="G175" i="1"/>
  <c r="G173" i="1"/>
  <c r="G174" i="1"/>
  <c r="H172" i="1"/>
  <c r="G172" i="1"/>
  <c r="G170" i="1"/>
  <c r="H165" i="1"/>
  <c r="H169" i="1"/>
  <c r="G169" i="1"/>
  <c r="G168" i="1"/>
  <c r="F169" i="4"/>
  <c r="G167" i="1"/>
  <c r="G165" i="1"/>
  <c r="G166" i="1"/>
  <c r="G164" i="1"/>
  <c r="E40" i="9"/>
  <c r="B40" i="9" s="1"/>
  <c r="G162" i="1"/>
  <c r="F164" i="4"/>
  <c r="G160" i="1"/>
  <c r="G161" i="1"/>
  <c r="D163" i="4"/>
  <c r="H158" i="1"/>
  <c r="E152" i="4"/>
  <c r="D148" i="1" s="1"/>
  <c r="F159" i="4"/>
  <c r="G155" i="1"/>
  <c r="G157" i="1"/>
  <c r="D152" i="4"/>
  <c r="C148" i="1" s="1"/>
  <c r="G148" i="1" s="1"/>
  <c r="E39" i="9"/>
  <c r="B39" i="9" s="1"/>
  <c r="G150" i="1"/>
  <c r="H148" i="1"/>
  <c r="C149" i="1"/>
  <c r="F153" i="4"/>
  <c r="F134" i="4"/>
  <c r="D133" i="4"/>
  <c r="G130" i="1"/>
  <c r="G131" i="1"/>
  <c r="G120" i="1"/>
  <c r="G121" i="1"/>
  <c r="G122" i="1"/>
  <c r="F216" i="9"/>
  <c r="F112" i="4"/>
  <c r="E37" i="9"/>
  <c r="B37" i="9" s="1"/>
  <c r="G82" i="1"/>
  <c r="H81" i="1"/>
  <c r="G79" i="1"/>
  <c r="G81" i="1"/>
  <c r="F68" i="4"/>
  <c r="E29" i="9"/>
  <c r="B29" i="9" s="1"/>
  <c r="C64" i="1"/>
  <c r="E284" i="9"/>
  <c r="B284" i="9" s="1"/>
  <c r="E26" i="9"/>
  <c r="B26" i="9" s="1"/>
  <c r="B216" i="9"/>
  <c r="G1154" i="1"/>
  <c r="G1155" i="1"/>
  <c r="G1156" i="1"/>
  <c r="G1157" i="1"/>
  <c r="G1158" i="1"/>
  <c r="G1159" i="1"/>
  <c r="G1160" i="1"/>
  <c r="G1161" i="1"/>
  <c r="G1162" i="1"/>
  <c r="G1163" i="1"/>
  <c r="G1164" i="1"/>
  <c r="G1165" i="1"/>
  <c r="G1166" i="1"/>
  <c r="G1168" i="1"/>
  <c r="G1169" i="1"/>
  <c r="G1170" i="1"/>
  <c r="H1171" i="1"/>
  <c r="H1175" i="1"/>
  <c r="H1179" i="1"/>
  <c r="H1183" i="1"/>
  <c r="H1187" i="1"/>
  <c r="H1191" i="1"/>
  <c r="H1195" i="1"/>
  <c r="H1174" i="1"/>
  <c r="H1178" i="1"/>
  <c r="H1182" i="1"/>
  <c r="H1186" i="1"/>
  <c r="H1190" i="1"/>
  <c r="H1194" i="1"/>
  <c r="G1392" i="1"/>
  <c r="H1392" i="1"/>
  <c r="I1473" i="1"/>
  <c r="I1477" i="1"/>
  <c r="G1396" i="1"/>
  <c r="H1396" i="1"/>
  <c r="I1472" i="1"/>
  <c r="G1321" i="1"/>
  <c r="G1325" i="1"/>
  <c r="G1329" i="1"/>
  <c r="G1333" i="1"/>
  <c r="G1337" i="1"/>
  <c r="G1341" i="1"/>
  <c r="G1345" i="1"/>
  <c r="G1349" i="1"/>
  <c r="G1353" i="1"/>
  <c r="G1357" i="1"/>
  <c r="G1361" i="1"/>
  <c r="G1365" i="1"/>
  <c r="G1369" i="1"/>
  <c r="G1373" i="1"/>
  <c r="G1377" i="1"/>
  <c r="H1393" i="1"/>
  <c r="G1400" i="1"/>
  <c r="H1400" i="1"/>
  <c r="I1463" i="1"/>
  <c r="G1320" i="1"/>
  <c r="G1324" i="1"/>
  <c r="G1328" i="1"/>
  <c r="G1332" i="1"/>
  <c r="G1336" i="1"/>
  <c r="G1340" i="1"/>
  <c r="G1344" i="1"/>
  <c r="G1348" i="1"/>
  <c r="G1352" i="1"/>
  <c r="G1356" i="1"/>
  <c r="G1360" i="1"/>
  <c r="G1364" i="1"/>
  <c r="G1368" i="1"/>
  <c r="G1372" i="1"/>
  <c r="G1376" i="1"/>
  <c r="G1388" i="1"/>
  <c r="H1388" i="1"/>
  <c r="H1397" i="1"/>
  <c r="G1404" i="1"/>
  <c r="H1404" i="1"/>
  <c r="I1464" i="1"/>
  <c r="I1467" i="1"/>
  <c r="G1387" i="1"/>
  <c r="G1391" i="1"/>
  <c r="G1395" i="1"/>
  <c r="G1399" i="1"/>
  <c r="G1403" i="1"/>
  <c r="G1407" i="1"/>
  <c r="G1411" i="1"/>
  <c r="G1415" i="1"/>
  <c r="G1419" i="1"/>
  <c r="G1423" i="1"/>
  <c r="G1427" i="1"/>
  <c r="G1431" i="1"/>
  <c r="G1439" i="1"/>
  <c r="I1439" i="1" s="1"/>
  <c r="J1439" i="1"/>
  <c r="G1443" i="1"/>
  <c r="I1443" i="1" s="1"/>
  <c r="J1443" i="1"/>
  <c r="G1446" i="1"/>
  <c r="I1446" i="1" s="1"/>
  <c r="G1450" i="1"/>
  <c r="I1450" i="1" s="1"/>
  <c r="H1454" i="1"/>
  <c r="G1458" i="1"/>
  <c r="I1458" i="1" s="1"/>
  <c r="H1462" i="1"/>
  <c r="I1462" i="1" s="1"/>
  <c r="J1462" i="1"/>
  <c r="H1463" i="1"/>
  <c r="H1466" i="1"/>
  <c r="I1466" i="1" s="1"/>
  <c r="J1466" i="1"/>
  <c r="H1467" i="1"/>
  <c r="H1472" i="1"/>
  <c r="J1472" i="1"/>
  <c r="H1473" i="1"/>
  <c r="H1477" i="1"/>
  <c r="J1477" i="1"/>
  <c r="H1478" i="1"/>
  <c r="I1478" i="1" s="1"/>
  <c r="H1480" i="1"/>
  <c r="G1482" i="1"/>
  <c r="G1485" i="1"/>
  <c r="H1488" i="1"/>
  <c r="G1490" i="1"/>
  <c r="G1493" i="1"/>
  <c r="H1496" i="1"/>
  <c r="G1498" i="1"/>
  <c r="G1501" i="1"/>
  <c r="H1504" i="1"/>
  <c r="G1506" i="1"/>
  <c r="G1509" i="1"/>
  <c r="H1512" i="1"/>
  <c r="G1514" i="1"/>
  <c r="H1520" i="1"/>
  <c r="G1522" i="1"/>
  <c r="G1525" i="1"/>
  <c r="H1528" i="1"/>
  <c r="G1530" i="1"/>
  <c r="G1533" i="1"/>
  <c r="H1536" i="1"/>
  <c r="G1538" i="1"/>
  <c r="G1541" i="1"/>
  <c r="H1544" i="1"/>
  <c r="G1546" i="1"/>
  <c r="G1549" i="1"/>
  <c r="H1552" i="1"/>
  <c r="G1554" i="1"/>
  <c r="G1557" i="1"/>
  <c r="H1560" i="1"/>
  <c r="G1562" i="1"/>
  <c r="G1565" i="1"/>
  <c r="H1568" i="1"/>
  <c r="G1570" i="1"/>
  <c r="G1573" i="1"/>
  <c r="H1576" i="1"/>
  <c r="G1578" i="1"/>
  <c r="H1412" i="1"/>
  <c r="H1416" i="1"/>
  <c r="H1420" i="1"/>
  <c r="H1424" i="1"/>
  <c r="H1428" i="1"/>
  <c r="H1432" i="1"/>
  <c r="G1447" i="1"/>
  <c r="I1447" i="1" s="1"/>
  <c r="J1449" i="1"/>
  <c r="G1451" i="1"/>
  <c r="I1451" i="1" s="1"/>
  <c r="G1455" i="1"/>
  <c r="I1455" i="1" s="1"/>
  <c r="J1457" i="1"/>
  <c r="G1459" i="1"/>
  <c r="I1459" i="1" s="1"/>
  <c r="G1465" i="1"/>
  <c r="G1469" i="1"/>
  <c r="G1470" i="1"/>
  <c r="G1471" i="1"/>
  <c r="G1475" i="1"/>
  <c r="G1476" i="1"/>
  <c r="I1476" i="1" s="1"/>
  <c r="G1389" i="1"/>
  <c r="G1393" i="1"/>
  <c r="G1397" i="1"/>
  <c r="G1401" i="1"/>
  <c r="G1405" i="1"/>
  <c r="G1409" i="1"/>
  <c r="G1413" i="1"/>
  <c r="G1417" i="1"/>
  <c r="G1421" i="1"/>
  <c r="G1425" i="1"/>
  <c r="G1429" i="1"/>
  <c r="G1433" i="1"/>
  <c r="G1437" i="1"/>
  <c r="G1441" i="1"/>
  <c r="I1441" i="1" s="1"/>
  <c r="J1441" i="1"/>
  <c r="G1445" i="1"/>
  <c r="H1464" i="1"/>
  <c r="J1464" i="1"/>
  <c r="H1465" i="1"/>
  <c r="H1468" i="1"/>
  <c r="I1468" i="1" s="1"/>
  <c r="J1468" i="1"/>
  <c r="H1471" i="1"/>
  <c r="H1474" i="1"/>
  <c r="I1474" i="1" s="1"/>
  <c r="J1474" i="1"/>
  <c r="H1476" i="1"/>
  <c r="H1479" i="1"/>
  <c r="I1479" i="1" s="1"/>
  <c r="J1479" i="1"/>
  <c r="G1481" i="1"/>
  <c r="H1484" i="1"/>
  <c r="G1489" i="1"/>
  <c r="H1492" i="1"/>
  <c r="G1497" i="1"/>
  <c r="H1500" i="1"/>
  <c r="F7" i="4"/>
  <c r="I1440" i="1"/>
  <c r="I1444" i="1"/>
  <c r="J1447" i="1"/>
  <c r="J1451" i="1"/>
  <c r="J1455" i="1"/>
  <c r="J1459" i="1"/>
  <c r="F225" i="4"/>
  <c r="D224" i="4"/>
  <c r="D263" i="4"/>
  <c r="F268" i="4"/>
  <c r="D344" i="4"/>
  <c r="F345" i="4"/>
  <c r="D396" i="4"/>
  <c r="F397" i="4"/>
  <c r="D515" i="4"/>
  <c r="F516" i="4"/>
  <c r="D567" i="4"/>
  <c r="F568" i="4"/>
  <c r="F51" i="4"/>
  <c r="D50" i="4"/>
  <c r="H20" i="9"/>
  <c r="G20" i="9"/>
  <c r="F152" i="4"/>
  <c r="D421" i="4"/>
  <c r="F422" i="4"/>
  <c r="I20" i="3"/>
  <c r="E7" i="4"/>
  <c r="E50" i="4"/>
  <c r="D46" i="1" s="1"/>
  <c r="E311" i="4"/>
  <c r="D306" i="1" s="1"/>
  <c r="E363" i="4"/>
  <c r="D358" i="1" s="1"/>
  <c r="E421" i="4"/>
  <c r="F83" i="4"/>
  <c r="D82" i="4"/>
  <c r="F107" i="4"/>
  <c r="D106" i="4"/>
  <c r="D139" i="4"/>
  <c r="E163" i="4"/>
  <c r="D159" i="1" s="1"/>
  <c r="F299" i="4"/>
  <c r="F351" i="4"/>
  <c r="D644" i="4"/>
  <c r="F417" i="4"/>
  <c r="E528" i="4"/>
  <c r="D625" i="4"/>
  <c r="F626" i="4"/>
  <c r="D252" i="4"/>
  <c r="D311" i="4"/>
  <c r="D298" i="4" s="1"/>
  <c r="D363" i="4"/>
  <c r="D350" i="4" s="1"/>
  <c r="D472" i="4"/>
  <c r="D484" i="4"/>
  <c r="E87" i="5"/>
  <c r="D118" i="5"/>
  <c r="G289" i="9"/>
  <c r="E289" i="9" s="1"/>
  <c r="B289" i="9" s="1"/>
  <c r="F177" i="5"/>
  <c r="D176" i="5"/>
  <c r="H289" i="9"/>
  <c r="E176" i="5"/>
  <c r="F90" i="6"/>
  <c r="D89" i="6"/>
  <c r="E114" i="6"/>
  <c r="D42" i="8"/>
  <c r="F416" i="4"/>
  <c r="D529" i="4"/>
  <c r="D593" i="4"/>
  <c r="E142" i="9"/>
  <c r="B142" i="9" s="1"/>
  <c r="D7" i="5"/>
  <c r="F45" i="5"/>
  <c r="D69" i="5"/>
  <c r="G287" i="9"/>
  <c r="E287" i="9" s="1"/>
  <c r="B287" i="9" s="1"/>
  <c r="D146" i="5"/>
  <c r="F149" i="5"/>
  <c r="F191" i="5"/>
  <c r="D190" i="5"/>
  <c r="F239" i="5"/>
  <c r="D238" i="5"/>
  <c r="F259" i="5"/>
  <c r="D258" i="5"/>
  <c r="E286" i="9"/>
  <c r="B286" i="9" s="1"/>
  <c r="D134" i="5"/>
  <c r="D245" i="5"/>
  <c r="F250" i="5"/>
  <c r="F6" i="6"/>
  <c r="D5" i="6"/>
  <c r="D114" i="6"/>
  <c r="G292" i="9"/>
  <c r="E292" i="9" s="1"/>
  <c r="B292" i="9" s="1"/>
  <c r="F206" i="5"/>
  <c r="D5" i="7"/>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8" i="9"/>
  <c r="E188" i="9" s="1"/>
  <c r="B188" i="9" s="1"/>
  <c r="G186" i="9"/>
  <c r="E186" i="9" s="1"/>
  <c r="B186" i="9" s="1"/>
  <c r="G183" i="9"/>
  <c r="E183" i="9" s="1"/>
  <c r="B183" i="9" s="1"/>
  <c r="G179" i="9"/>
  <c r="E179" i="9" s="1"/>
  <c r="B179"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191" i="9"/>
  <c r="E191" i="9" s="1"/>
  <c r="G189" i="9"/>
  <c r="E189" i="9" s="1"/>
  <c r="B189" i="9" s="1"/>
  <c r="G187" i="9"/>
  <c r="E187" i="9" s="1"/>
  <c r="B187" i="9" s="1"/>
  <c r="G185" i="9"/>
  <c r="E185" i="9" s="1"/>
  <c r="B185" i="9" s="1"/>
  <c r="G181" i="9"/>
  <c r="E181" i="9" s="1"/>
  <c r="B181" i="9" s="1"/>
  <c r="G177" i="9"/>
  <c r="E177" i="9" s="1"/>
  <c r="B177" i="9" s="1"/>
  <c r="G165" i="9"/>
  <c r="E165" i="9" s="1"/>
  <c r="B165" i="9" s="1"/>
  <c r="H164" i="9"/>
  <c r="G182" i="9"/>
  <c r="E182" i="9" s="1"/>
  <c r="B182" i="9" s="1"/>
  <c r="G178" i="9"/>
  <c r="E178" i="9" s="1"/>
  <c r="B178" i="9" s="1"/>
  <c r="G164" i="9"/>
  <c r="G163" i="9"/>
  <c r="E163" i="9" s="1"/>
  <c r="B163" i="9" s="1"/>
  <c r="G162" i="9"/>
  <c r="E162" i="9" s="1"/>
  <c r="B162" i="9" s="1"/>
  <c r="G161" i="9"/>
  <c r="E161" i="9" s="1"/>
  <c r="B161" i="9" s="1"/>
  <c r="G160" i="9"/>
  <c r="E160" i="9" s="1"/>
  <c r="B160" i="9" s="1"/>
  <c r="I10" i="9"/>
  <c r="E88" i="9"/>
  <c r="B88" i="9" s="1"/>
  <c r="E92" i="9"/>
  <c r="B92" i="9" s="1"/>
  <c r="E96" i="9"/>
  <c r="B96" i="9" s="1"/>
  <c r="E100" i="9"/>
  <c r="B100" i="9" s="1"/>
  <c r="E104" i="9"/>
  <c r="B104" i="9" s="1"/>
  <c r="E108" i="9"/>
  <c r="B108" i="9" s="1"/>
  <c r="E112" i="9"/>
  <c r="B112" i="9" s="1"/>
  <c r="B221" i="9"/>
  <c r="B118" i="9"/>
  <c r="B219" i="9"/>
  <c r="B220" i="9"/>
  <c r="B223" i="9"/>
  <c r="B224" i="9"/>
  <c r="B227" i="9"/>
  <c r="B231" i="9"/>
  <c r="B235" i="9"/>
  <c r="B239" i="9"/>
  <c r="B243" i="9"/>
  <c r="B247" i="9"/>
  <c r="B251" i="9"/>
  <c r="B255" i="9"/>
  <c r="B259" i="9"/>
  <c r="B263" i="9"/>
  <c r="B267" i="9"/>
  <c r="B271" i="9"/>
  <c r="F213" i="9"/>
  <c r="B213" i="9" s="1"/>
  <c r="F214" i="9"/>
  <c r="B214" i="9" s="1"/>
  <c r="F217" i="9"/>
  <c r="B217" i="9" s="1"/>
  <c r="F218" i="9"/>
  <c r="B218" i="9" s="1"/>
  <c r="F221" i="9"/>
  <c r="F222" i="9"/>
  <c r="B222" i="9" s="1"/>
  <c r="F226" i="9"/>
  <c r="B226" i="9" s="1"/>
  <c r="F229" i="9"/>
  <c r="B229" i="9" s="1"/>
  <c r="F230" i="9"/>
  <c r="B230" i="9" s="1"/>
  <c r="F233" i="9"/>
  <c r="B233" i="9" s="1"/>
  <c r="F234" i="9"/>
  <c r="B234" i="9" s="1"/>
  <c r="F237" i="9"/>
  <c r="B237" i="9" s="1"/>
  <c r="F238" i="9"/>
  <c r="B238" i="9" s="1"/>
  <c r="F241" i="9"/>
  <c r="B241" i="9" s="1"/>
  <c r="F242" i="9"/>
  <c r="B242" i="9" s="1"/>
  <c r="F245" i="9"/>
  <c r="B245" i="9" s="1"/>
  <c r="F246" i="9"/>
  <c r="B246" i="9" s="1"/>
  <c r="F249" i="9"/>
  <c r="B249" i="9" s="1"/>
  <c r="F250" i="9"/>
  <c r="B250" i="9" s="1"/>
  <c r="F253" i="9"/>
  <c r="B253" i="9" s="1"/>
  <c r="F254" i="9"/>
  <c r="B254" i="9" s="1"/>
  <c r="F257" i="9"/>
  <c r="B257" i="9" s="1"/>
  <c r="F258" i="9"/>
  <c r="B258" i="9" s="1"/>
  <c r="F261" i="9"/>
  <c r="B261" i="9" s="1"/>
  <c r="F262" i="9"/>
  <c r="B262" i="9" s="1"/>
  <c r="F265" i="9"/>
  <c r="B265" i="9" s="1"/>
  <c r="F266" i="9"/>
  <c r="B266" i="9" s="1"/>
  <c r="F269" i="9"/>
  <c r="B269" i="9" s="1"/>
  <c r="F270" i="9"/>
  <c r="B270" i="9" s="1"/>
  <c r="E283" i="9"/>
  <c r="B283" i="9" s="1"/>
  <c r="D43" i="8" l="1"/>
  <c r="G294" i="9"/>
  <c r="E294" i="9" s="1"/>
  <c r="B294" i="9" s="1"/>
  <c r="C1518" i="1"/>
  <c r="I35" i="3"/>
  <c r="G1524" i="1"/>
  <c r="H1524" i="1"/>
  <c r="H1519" i="1"/>
  <c r="G1519" i="1"/>
  <c r="B191" i="9"/>
  <c r="E20" i="9"/>
  <c r="H307" i="1"/>
  <c r="G307" i="1"/>
  <c r="F643" i="4"/>
  <c r="C637" i="1"/>
  <c r="F196" i="4"/>
  <c r="C192" i="1"/>
  <c r="E151" i="4"/>
  <c r="D147" i="1" s="1"/>
  <c r="F163" i="4"/>
  <c r="C159" i="1"/>
  <c r="H159" i="1" s="1"/>
  <c r="G149" i="1"/>
  <c r="H149" i="1"/>
  <c r="F133" i="4"/>
  <c r="C129" i="1"/>
  <c r="H64" i="1"/>
  <c r="G64" i="1"/>
  <c r="D407" i="4"/>
  <c r="C293" i="1"/>
  <c r="F114" i="6"/>
  <c r="H27" i="3"/>
  <c r="C1408" i="1"/>
  <c r="F245" i="5"/>
  <c r="C1222" i="1"/>
  <c r="F69" i="5"/>
  <c r="D68" i="5"/>
  <c r="C1047" i="1"/>
  <c r="F89" i="6"/>
  <c r="C1383" i="1"/>
  <c r="E68" i="5"/>
  <c r="D1065" i="1"/>
  <c r="D522" i="1"/>
  <c r="F224" i="4"/>
  <c r="D151" i="4"/>
  <c r="C220" i="1"/>
  <c r="G297" i="9"/>
  <c r="E297" i="9" s="1"/>
  <c r="C1436" i="1"/>
  <c r="H29" i="3"/>
  <c r="F134" i="5"/>
  <c r="C1112" i="1"/>
  <c r="F529" i="4"/>
  <c r="D528" i="4"/>
  <c r="C523" i="1"/>
  <c r="F252" i="4"/>
  <c r="C248" i="1"/>
  <c r="F106" i="4"/>
  <c r="C102" i="1"/>
  <c r="E6" i="4"/>
  <c r="D3" i="1"/>
  <c r="F421" i="4"/>
  <c r="D420" i="4"/>
  <c r="C415" i="1"/>
  <c r="I1465" i="1"/>
  <c r="E164" i="9"/>
  <c r="B164" i="9" s="1"/>
  <c r="F146" i="5"/>
  <c r="C1124" i="1"/>
  <c r="F7" i="5"/>
  <c r="D6" i="5"/>
  <c r="H20" i="3"/>
  <c r="C985" i="1"/>
  <c r="E175" i="5"/>
  <c r="D1152" i="1" s="1"/>
  <c r="I22" i="3"/>
  <c r="D1153" i="1"/>
  <c r="F472" i="4"/>
  <c r="C466" i="1"/>
  <c r="F644" i="4"/>
  <c r="C638" i="1"/>
  <c r="E350" i="4"/>
  <c r="I1471" i="1"/>
  <c r="F212" i="9"/>
  <c r="B212" i="9" s="1"/>
  <c r="F258" i="5"/>
  <c r="C1235" i="1"/>
  <c r="G291" i="9"/>
  <c r="E291" i="9" s="1"/>
  <c r="B291" i="9" s="1"/>
  <c r="F190" i="5"/>
  <c r="C1167" i="1"/>
  <c r="I27" i="3"/>
  <c r="D1408" i="1"/>
  <c r="F118" i="5"/>
  <c r="C1096" i="1"/>
  <c r="F363" i="4"/>
  <c r="C358" i="1"/>
  <c r="F625" i="4"/>
  <c r="C619" i="1"/>
  <c r="F82" i="4"/>
  <c r="C78" i="1"/>
  <c r="E141" i="6"/>
  <c r="E298" i="4"/>
  <c r="F298" i="4" s="1"/>
  <c r="F50" i="4"/>
  <c r="C46" i="1"/>
  <c r="F567" i="4"/>
  <c r="C561" i="1"/>
  <c r="F396" i="4"/>
  <c r="C391" i="1"/>
  <c r="F263" i="4"/>
  <c r="C259" i="1"/>
  <c r="F593" i="4"/>
  <c r="C587" i="1"/>
  <c r="D175" i="5"/>
  <c r="F176" i="5"/>
  <c r="H22" i="3"/>
  <c r="C1153" i="1"/>
  <c r="F311" i="4"/>
  <c r="C306" i="1"/>
  <c r="D408" i="4"/>
  <c r="F350" i="4"/>
  <c r="C345" i="1"/>
  <c r="F139" i="4"/>
  <c r="C135" i="1"/>
  <c r="D6" i="4"/>
  <c r="F5" i="6"/>
  <c r="D141" i="6"/>
  <c r="H24" i="3"/>
  <c r="C1299" i="1"/>
  <c r="D237" i="5"/>
  <c r="F238" i="5"/>
  <c r="C1215" i="1"/>
  <c r="K1432" i="9"/>
  <c r="G295" i="9"/>
  <c r="E295" i="9" s="1"/>
  <c r="B295" i="9" s="1"/>
  <c r="I34" i="3"/>
  <c r="C1517" i="1"/>
  <c r="F484" i="4"/>
  <c r="C478" i="1"/>
  <c r="E420" i="4"/>
  <c r="E636" i="4" s="1"/>
  <c r="D630" i="1" s="1"/>
  <c r="D415" i="1"/>
  <c r="B20" i="9"/>
  <c r="F515" i="4"/>
  <c r="C509" i="1"/>
  <c r="F344" i="4"/>
  <c r="C339" i="1"/>
  <c r="H1518" i="1" l="1"/>
  <c r="G1518" i="1"/>
  <c r="G637" i="1"/>
  <c r="H637" i="1"/>
  <c r="H192" i="1"/>
  <c r="G192" i="1"/>
  <c r="E289" i="4"/>
  <c r="E413" i="4" s="1"/>
  <c r="I17" i="3"/>
  <c r="G159" i="1"/>
  <c r="H129" i="1"/>
  <c r="G129" i="1"/>
  <c r="G1299" i="1"/>
  <c r="H1299" i="1"/>
  <c r="F175" i="5"/>
  <c r="C1152" i="1"/>
  <c r="I28" i="3"/>
  <c r="D1435" i="1"/>
  <c r="H102" i="1"/>
  <c r="G102" i="1"/>
  <c r="D412" i="4"/>
  <c r="F6" i="4"/>
  <c r="H16" i="3"/>
  <c r="C2" i="1"/>
  <c r="H391" i="1"/>
  <c r="G391" i="1"/>
  <c r="G1096" i="1"/>
  <c r="H1096" i="1"/>
  <c r="D636" i="4"/>
  <c r="F528" i="4"/>
  <c r="C522" i="1"/>
  <c r="H220" i="1"/>
  <c r="G220" i="1"/>
  <c r="G1222" i="1"/>
  <c r="H1222" i="1"/>
  <c r="F141" i="6"/>
  <c r="H28" i="3"/>
  <c r="C1435" i="1"/>
  <c r="H135" i="1"/>
  <c r="G135" i="1"/>
  <c r="C403" i="1"/>
  <c r="H466" i="1"/>
  <c r="G466" i="1"/>
  <c r="G3" i="1"/>
  <c r="H3" i="1"/>
  <c r="H248" i="1"/>
  <c r="G248" i="1"/>
  <c r="G1436" i="1"/>
  <c r="H1436" i="1"/>
  <c r="D289" i="4"/>
  <c r="F151" i="4"/>
  <c r="H17" i="3"/>
  <c r="C147" i="1"/>
  <c r="G1065" i="1"/>
  <c r="H1065" i="1"/>
  <c r="H1047" i="1"/>
  <c r="G1047" i="1"/>
  <c r="G299" i="9"/>
  <c r="E299" i="9" s="1"/>
  <c r="G1235" i="1"/>
  <c r="H1235" i="1"/>
  <c r="H638" i="1"/>
  <c r="G638" i="1"/>
  <c r="D635" i="4"/>
  <c r="F420" i="4"/>
  <c r="C414" i="1"/>
  <c r="G523" i="1"/>
  <c r="H523" i="1"/>
  <c r="H1383" i="1"/>
  <c r="G1383" i="1"/>
  <c r="C402" i="1"/>
  <c r="H509" i="1"/>
  <c r="G509" i="1"/>
  <c r="H1517" i="1"/>
  <c r="G1517" i="1"/>
  <c r="H11" i="3"/>
  <c r="G1215" i="1"/>
  <c r="H1215" i="1"/>
  <c r="H1153" i="1"/>
  <c r="G1153" i="1"/>
  <c r="G587" i="1"/>
  <c r="H587" i="1"/>
  <c r="G46" i="1"/>
  <c r="H46" i="1"/>
  <c r="H78" i="1"/>
  <c r="G78" i="1"/>
  <c r="H619" i="1"/>
  <c r="G619" i="1"/>
  <c r="H1167" i="1"/>
  <c r="G1167" i="1"/>
  <c r="G276" i="9"/>
  <c r="F6" i="5"/>
  <c r="C984" i="1"/>
  <c r="E635" i="4"/>
  <c r="D629" i="1" s="1"/>
  <c r="D414" i="1"/>
  <c r="H339" i="1"/>
  <c r="G339" i="1"/>
  <c r="E19" i="9"/>
  <c r="H478" i="1"/>
  <c r="G478" i="1"/>
  <c r="F237" i="5"/>
  <c r="H23" i="3"/>
  <c r="C1214" i="1"/>
  <c r="G306" i="1"/>
  <c r="H306" i="1"/>
  <c r="H259" i="1"/>
  <c r="G259" i="1"/>
  <c r="H561" i="1"/>
  <c r="G561" i="1"/>
  <c r="E407" i="4"/>
  <c r="D402" i="1" s="1"/>
  <c r="D293" i="1"/>
  <c r="G293" i="1" s="1"/>
  <c r="H358" i="1"/>
  <c r="G358" i="1"/>
  <c r="E408" i="4"/>
  <c r="D403" i="1" s="1"/>
  <c r="D345" i="1"/>
  <c r="G345" i="1" s="1"/>
  <c r="G985" i="1"/>
  <c r="H985" i="1"/>
  <c r="G1124" i="1"/>
  <c r="H1124" i="1"/>
  <c r="H415" i="1"/>
  <c r="G415" i="1"/>
  <c r="E412" i="4"/>
  <c r="I16" i="3"/>
  <c r="D2" i="1"/>
  <c r="G1112" i="1"/>
  <c r="H1112" i="1"/>
  <c r="B297" i="9"/>
  <c r="E296" i="9"/>
  <c r="I10" i="3" s="1"/>
  <c r="I21" i="3"/>
  <c r="D1046" i="1"/>
  <c r="E6" i="5"/>
  <c r="G282" i="9" s="1"/>
  <c r="E282" i="9" s="1"/>
  <c r="B282" i="9" s="1"/>
  <c r="F68" i="5"/>
  <c r="H21" i="3"/>
  <c r="C1046" i="1"/>
  <c r="G1408" i="1"/>
  <c r="H1408" i="1"/>
  <c r="H293" i="1"/>
  <c r="E293" i="9"/>
  <c r="F408" i="4" l="1"/>
  <c r="F407" i="4"/>
  <c r="E290" i="4"/>
  <c r="D286" i="1" s="1"/>
  <c r="E291" i="4"/>
  <c r="D287" i="1" s="1"/>
  <c r="D285" i="1"/>
  <c r="D291" i="4"/>
  <c r="F289" i="4"/>
  <c r="D413" i="4"/>
  <c r="D414" i="4" s="1"/>
  <c r="C285" i="1"/>
  <c r="E640" i="4"/>
  <c r="E415" i="4"/>
  <c r="D410" i="1" s="1"/>
  <c r="D408" i="1"/>
  <c r="G1046" i="1"/>
  <c r="H1046" i="1"/>
  <c r="G1214" i="1"/>
  <c r="H1214" i="1"/>
  <c r="E276" i="9"/>
  <c r="H147" i="1"/>
  <c r="G147" i="1"/>
  <c r="H402" i="1"/>
  <c r="G402" i="1"/>
  <c r="F635" i="4"/>
  <c r="C629" i="1"/>
  <c r="F636" i="4"/>
  <c r="C630" i="1"/>
  <c r="D290" i="4"/>
  <c r="H345" i="1"/>
  <c r="G2" i="1"/>
  <c r="H2" i="1"/>
  <c r="D639" i="4"/>
  <c r="F412" i="4"/>
  <c r="C407" i="1"/>
  <c r="H276" i="9"/>
  <c r="D984" i="1"/>
  <c r="H984" i="1" s="1"/>
  <c r="H8" i="3"/>
  <c r="G984" i="1"/>
  <c r="E298" i="9"/>
  <c r="B299" i="9"/>
  <c r="G1152" i="1"/>
  <c r="H1152" i="1"/>
  <c r="G414" i="1"/>
  <c r="H414" i="1"/>
  <c r="H522" i="1"/>
  <c r="G522" i="1"/>
  <c r="E414" i="4"/>
  <c r="D409" i="1" s="1"/>
  <c r="E639" i="4"/>
  <c r="D407" i="1"/>
  <c r="N3" i="9"/>
  <c r="I11" i="3"/>
  <c r="H403" i="1"/>
  <c r="G403" i="1"/>
  <c r="G1435" i="1"/>
  <c r="H1435" i="1"/>
  <c r="H9" i="3"/>
  <c r="H407" i="1" l="1"/>
  <c r="G407" i="1"/>
  <c r="F290" i="4"/>
  <c r="C286" i="1"/>
  <c r="E642" i="4"/>
  <c r="D634" i="1"/>
  <c r="F291" i="4"/>
  <c r="C287" i="1"/>
  <c r="K3" i="9"/>
  <c r="I9" i="3"/>
  <c r="E641" i="4"/>
  <c r="D633" i="1"/>
  <c r="M3" i="9"/>
  <c r="I8" i="3"/>
  <c r="H630" i="1"/>
  <c r="G630" i="1"/>
  <c r="E275" i="9"/>
  <c r="B276" i="9"/>
  <c r="H285" i="1"/>
  <c r="G285" i="1"/>
  <c r="F414" i="4"/>
  <c r="C409" i="1"/>
  <c r="D640" i="4"/>
  <c r="D415" i="4"/>
  <c r="F413" i="4"/>
  <c r="C408" i="1"/>
  <c r="D641" i="4"/>
  <c r="F639" i="4"/>
  <c r="C633" i="1"/>
  <c r="H629" i="1"/>
  <c r="G629" i="1"/>
  <c r="F641" i="4" l="1"/>
  <c r="C635" i="1"/>
  <c r="D642" i="4"/>
  <c r="F640" i="4"/>
  <c r="C634" i="1"/>
  <c r="H287" i="1"/>
  <c r="G287" i="1"/>
  <c r="G286" i="1"/>
  <c r="H286" i="1"/>
  <c r="H408" i="1"/>
  <c r="G408" i="1"/>
  <c r="E645" i="4"/>
  <c r="D635" i="1"/>
  <c r="H633" i="1"/>
  <c r="G633" i="1"/>
  <c r="G409" i="1"/>
  <c r="H409" i="1"/>
  <c r="F415" i="4"/>
  <c r="C410" i="1"/>
  <c r="E646" i="4"/>
  <c r="D636" i="1"/>
  <c r="H410" i="1" l="1"/>
  <c r="G410" i="1"/>
  <c r="F642" i="4"/>
  <c r="D646" i="4"/>
  <c r="C636" i="1"/>
  <c r="H635" i="1"/>
  <c r="G635" i="1"/>
  <c r="I19" i="3"/>
  <c r="D640" i="1"/>
  <c r="I18" i="3"/>
  <c r="D639" i="1"/>
  <c r="H634" i="1"/>
  <c r="G634" i="1"/>
  <c r="D645" i="4"/>
  <c r="F646" i="4" l="1"/>
  <c r="H19" i="3"/>
  <c r="C640" i="1"/>
  <c r="F645" i="4"/>
  <c r="H18" i="3"/>
  <c r="C639" i="1"/>
  <c r="H636" i="1"/>
  <c r="G636" i="1"/>
  <c r="H640" i="1" l="1"/>
  <c r="G640" i="1"/>
  <c r="G639" i="1"/>
  <c r="H639" i="1"/>
  <c r="H7" i="3"/>
  <c r="J3" i="9" l="1"/>
  <c r="I7" i="3"/>
  <c r="M272" i="9" l="1"/>
  <c r="L272" i="9"/>
  <c r="H18" i="9"/>
  <c r="G18" i="9"/>
  <c r="I11" i="9"/>
  <c r="K7" i="9"/>
  <c r="K6" i="9"/>
  <c r="I17" i="9"/>
  <c r="I13" i="9"/>
  <c r="J17" i="9"/>
  <c r="I6" i="9"/>
  <c r="K12" i="9"/>
  <c r="G17" i="9"/>
  <c r="K9" i="9"/>
  <c r="L15" i="9"/>
  <c r="I12" i="9"/>
  <c r="I9" i="9"/>
  <c r="G15" i="9"/>
  <c r="K8" i="9"/>
  <c r="J13" i="9"/>
  <c r="K5" i="9"/>
  <c r="J10" i="9"/>
  <c r="M16" i="9"/>
  <c r="I8" i="9"/>
  <c r="M15" i="9"/>
  <c r="I5" i="9"/>
  <c r="K11" i="9"/>
  <c r="H16" i="9"/>
  <c r="J9" i="9"/>
  <c r="H15" i="9"/>
  <c r="J6" i="9"/>
  <c r="H17" i="9"/>
  <c r="K10" i="9"/>
  <c r="G16" i="9"/>
  <c r="J12" i="9"/>
  <c r="J5" i="9"/>
  <c r="L16" i="9"/>
  <c r="I7" i="9"/>
  <c r="K13" i="9"/>
  <c r="J11" i="9"/>
  <c r="J8" i="9"/>
  <c r="J7" i="9"/>
  <c r="E18" i="9" l="1"/>
  <c r="B18" i="9" s="1"/>
  <c r="F272" i="9"/>
  <c r="F19" i="9" s="1"/>
  <c r="E12" i="9"/>
  <c r="B12" i="9" s="1"/>
  <c r="E16" i="9"/>
  <c r="E5" i="9"/>
  <c r="B5" i="9" s="1"/>
  <c r="E10" i="9"/>
  <c r="B10" i="9" s="1"/>
  <c r="F16" i="9"/>
  <c r="E15" i="9"/>
  <c r="E8" i="9"/>
  <c r="B8" i="9" s="1"/>
  <c r="F15" i="9"/>
  <c r="E6" i="9"/>
  <c r="B6" i="9" s="1"/>
  <c r="E7" i="9"/>
  <c r="B7" i="9" s="1"/>
  <c r="E9" i="9"/>
  <c r="B9" i="9" s="1"/>
  <c r="E17" i="9"/>
  <c r="B17" i="9" s="1"/>
  <c r="E13" i="9"/>
  <c r="B13" i="9" s="1"/>
  <c r="E11" i="9"/>
  <c r="B11" i="9" s="1"/>
  <c r="B272" i="9" l="1"/>
  <c r="F14" i="9"/>
  <c r="F3" i="9" s="1"/>
  <c r="B16" i="9"/>
  <c r="E4" i="9"/>
  <c r="E14" i="9"/>
  <c r="B15"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<sst xmlns="http://schemas.openxmlformats.org/spreadsheetml/2006/main" count="4311" uniqueCount="3391">
  <si>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</si>
  <si>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</si>
  <si>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</si>
  <si>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</si>
  <si>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</si>
  <si>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</si>
  <si>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</si>
  <si>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</si>
  <si>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</si>
  <si>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</si>
  <si>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</si>
  <si>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</si>
  <si>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</si>
  <si>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</si>
  <si>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</si>
  <si>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</si>
  <si>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</si>
  <si>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</si>
  <si>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</si>
  <si>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</si>
  <si>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</si>
  <si>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</si>
  <si>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</si>
  <si>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</si>
  <si>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</si>
  <si>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</si>
  <si>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</si>
  <si>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</si>
  <si>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</si>
  <si>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</si>
  <si>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</si>
  <si>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UČENIČKI DOM KARLOVAC</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</si>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</sst>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2407380</v>
      </c>
      <c r="D2" s="6">
        <f>'PR-RAS'!E6</f>
        <v>2753072.82</v>
      </c>
      <c r="E2" s="6">
        <v>0</v>
      </c>
      <c r="F2" s="6">
        <v>0</v>
      </c>
      <c r="G2" s="7">
        <f t="shared" ref="G2:G264" si="0">(B2/1000)*(C2*1+D2*2)</f>
        <v>7913.5256399999998</v>
      </c>
      <c r="H2" s="7">
        <f t="shared" ref="H2:H264" si="1">ABS(C2-ROUND(C2,0))+ABS(D2-ROUND(D2,0))</f>
        <v>0.18000000016763806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1566870</v>
      </c>
      <c r="D46" s="1">
        <f>'PR-RAS'!E50</f>
        <v>1574021.5699999998</v>
      </c>
      <c r="E46" s="1">
        <v>0</v>
      </c>
      <c r="F46" s="1">
        <v>0</v>
      </c>
      <c r="G46" s="2">
        <f t="shared" si="0"/>
        <v>212171.09129999997</v>
      </c>
      <c r="H46" s="2">
        <f t="shared" si="1"/>
        <v>0.43000000016763806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1566870</v>
      </c>
      <c r="D64" s="1">
        <f>'PR-RAS'!E68</f>
        <v>1574021.5699999998</v>
      </c>
      <c r="E64" s="1">
        <v>0</v>
      </c>
      <c r="F64" s="1">
        <v>0</v>
      </c>
      <c r="G64" s="2">
        <f t="shared" si="0"/>
        <v>297039.52781999996</v>
      </c>
      <c r="H64" s="2">
        <f t="shared" si="1"/>
        <v>0.43000000016763806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1566870</v>
      </c>
      <c r="D65" s="1">
        <f>'PR-RAS'!E69</f>
        <v>1525508.93</v>
      </c>
      <c r="E65" s="1">
        <v>0</v>
      </c>
      <c r="F65" s="1">
        <v>0</v>
      </c>
      <c r="G65" s="2">
        <f t="shared" si="0"/>
        <v>295544.82303999999</v>
      </c>
      <c r="H65" s="2">
        <f t="shared" si="1"/>
        <v>7.000000006519258E-2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48512.639999999999</v>
      </c>
      <c r="E66" s="1">
        <v>0</v>
      </c>
      <c r="F66" s="1">
        <v>0</v>
      </c>
      <c r="G66" s="2">
        <f t="shared" si="0"/>
        <v>6306.6432000000004</v>
      </c>
      <c r="H66" s="2">
        <f t="shared" si="1"/>
        <v>0.36000000000058208</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194</v>
      </c>
      <c r="D78" s="1">
        <f>'PR-RAS'!E82</f>
        <v>5.39</v>
      </c>
      <c r="E78" s="1">
        <v>0</v>
      </c>
      <c r="F78" s="1">
        <v>0</v>
      </c>
      <c r="G78" s="2">
        <f t="shared" si="0"/>
        <v>15.76806</v>
      </c>
      <c r="H78" s="2">
        <f t="shared" si="1"/>
        <v>0.38999999999999968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194</v>
      </c>
      <c r="D79" s="1">
        <f>'PR-RAS'!E83</f>
        <v>5.39</v>
      </c>
      <c r="E79" s="1">
        <v>0</v>
      </c>
      <c r="F79" s="1">
        <v>0</v>
      </c>
      <c r="G79" s="2">
        <f t="shared" si="0"/>
        <v>15.97284</v>
      </c>
      <c r="H79" s="2">
        <f t="shared" si="1"/>
        <v>0.38999999999999968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v>
      </c>
      <c r="D81" s="1">
        <f>'PR-RAS'!E85</f>
        <v>5.39</v>
      </c>
      <c r="E81" s="1">
        <v>0</v>
      </c>
      <c r="F81" s="1">
        <v>0</v>
      </c>
      <c r="G81" s="2">
        <f t="shared" si="0"/>
        <v>1.3424</v>
      </c>
      <c r="H81" s="2">
        <f t="shared" si="1"/>
        <v>0.38999999999999968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188</v>
      </c>
      <c r="D82" s="1">
        <f>'PR-RAS'!E86</f>
        <v>0</v>
      </c>
      <c r="E82" s="1">
        <v>0</v>
      </c>
      <c r="F82" s="1">
        <v>0</v>
      </c>
      <c r="G82" s="2">
        <f t="shared" si="0"/>
        <v>15.228</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342095</v>
      </c>
      <c r="D102" s="1">
        <f>'PR-RAS'!E106</f>
        <v>540625</v>
      </c>
      <c r="E102" s="1">
        <v>0</v>
      </c>
      <c r="F102" s="1">
        <v>0</v>
      </c>
      <c r="G102" s="2">
        <f t="shared" si="0"/>
        <v>143757.845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342095</v>
      </c>
      <c r="D108" s="1">
        <f>'PR-RAS'!E112</f>
        <v>540625</v>
      </c>
      <c r="E108" s="1">
        <v>0</v>
      </c>
      <c r="F108" s="1">
        <v>0</v>
      </c>
      <c r="G108" s="2">
        <f t="shared" si="0"/>
        <v>152297.91500000001</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342095</v>
      </c>
      <c r="D113" s="1">
        <f>'PR-RAS'!E117</f>
        <v>540625</v>
      </c>
      <c r="E113" s="1">
        <v>0</v>
      </c>
      <c r="F113" s="1">
        <v>0</v>
      </c>
      <c r="G113" s="2">
        <f t="shared" si="0"/>
        <v>159414.64000000001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30148</v>
      </c>
      <c r="E120" s="1">
        <v>0</v>
      </c>
      <c r="F120" s="1">
        <v>0</v>
      </c>
      <c r="G120" s="2">
        <f t="shared" si="0"/>
        <v>7175.2239999999993</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30148</v>
      </c>
      <c r="E121" s="1">
        <v>0</v>
      </c>
      <c r="F121" s="1">
        <v>0</v>
      </c>
      <c r="G121" s="2">
        <f t="shared" si="0"/>
        <v>7235.5199999999995</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1588</v>
      </c>
      <c r="E122" s="1">
        <v>0</v>
      </c>
      <c r="F122" s="1">
        <v>0</v>
      </c>
      <c r="G122" s="2">
        <f t="shared" si="0"/>
        <v>384.29599999999999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28560</v>
      </c>
      <c r="E123" s="1">
        <v>0</v>
      </c>
      <c r="F123" s="1">
        <v>0</v>
      </c>
      <c r="G123" s="2">
        <f t="shared" si="0"/>
        <v>6968.6399999999994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498221</v>
      </c>
      <c r="D129" s="1">
        <f>'PR-RAS'!E133</f>
        <v>608272.86</v>
      </c>
      <c r="E129" s="1">
        <v>0</v>
      </c>
      <c r="F129" s="1">
        <v>0</v>
      </c>
      <c r="G129" s="2">
        <f t="shared" si="0"/>
        <v>219490.14016000001</v>
      </c>
      <c r="H129" s="2">
        <f t="shared" si="1"/>
        <v>0.14000000001396984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498221</v>
      </c>
      <c r="D130" s="1">
        <f>'PR-RAS'!E134</f>
        <v>608272.86</v>
      </c>
      <c r="E130" s="1">
        <v>0</v>
      </c>
      <c r="F130" s="1">
        <v>0</v>
      </c>
      <c r="G130" s="2">
        <f t="shared" si="0"/>
        <v>221204.90687999999</v>
      </c>
      <c r="H130" s="2">
        <f t="shared" si="1"/>
        <v>0.14000000001396984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498221</v>
      </c>
      <c r="D131" s="1">
        <f>'PR-RAS'!E135</f>
        <v>608272.86</v>
      </c>
      <c r="E131" s="1">
        <v>0</v>
      </c>
      <c r="F131" s="1">
        <v>0</v>
      </c>
      <c r="G131" s="2">
        <f t="shared" si="0"/>
        <v>222919.67360000001</v>
      </c>
      <c r="H131" s="2">
        <f t="shared" si="1"/>
        <v>0.14000000001396984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2293347</v>
      </c>
      <c r="D147" s="1">
        <f>'PR-RAS'!E151</f>
        <v>2335815.66</v>
      </c>
      <c r="E147" s="1">
        <v>0</v>
      </c>
      <c r="F147" s="1">
        <v>0</v>
      </c>
      <c r="G147" s="2">
        <f t="shared" si="0"/>
        <v>1016886.8347199999</v>
      </c>
      <c r="H147" s="2">
        <f t="shared" si="1"/>
        <v>0.33999999985098839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1570444</v>
      </c>
      <c r="D148" s="1">
        <f>'PR-RAS'!E152</f>
        <v>1468042.5799999998</v>
      </c>
      <c r="E148" s="1">
        <v>0</v>
      </c>
      <c r="F148" s="1">
        <v>0</v>
      </c>
      <c r="G148" s="2">
        <f t="shared" si="0"/>
        <v>662459.78651999997</v>
      </c>
      <c r="H148" s="2">
        <f t="shared" si="1"/>
        <v>0.42000000015832484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1301771</v>
      </c>
      <c r="D149" s="1">
        <f>'PR-RAS'!E153</f>
        <v>1222809.6299999999</v>
      </c>
      <c r="E149" s="1">
        <v>0</v>
      </c>
      <c r="F149" s="1">
        <v>0</v>
      </c>
      <c r="G149" s="2">
        <f t="shared" si="0"/>
        <v>554613.75847999996</v>
      </c>
      <c r="H149" s="2">
        <f t="shared" si="1"/>
        <v>0.37000000011175871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1301771</v>
      </c>
      <c r="D150" s="1">
        <f>'PR-RAS'!E154</f>
        <v>1222809.6299999999</v>
      </c>
      <c r="E150" s="1">
        <v>0</v>
      </c>
      <c r="F150" s="1">
        <v>0</v>
      </c>
      <c r="G150" s="2">
        <f t="shared" si="0"/>
        <v>558361.14873999998</v>
      </c>
      <c r="H150" s="2">
        <f t="shared" si="1"/>
        <v>0.37000000011175871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52580</v>
      </c>
      <c r="D154" s="1">
        <f>'PR-RAS'!E158</f>
        <v>43469.29</v>
      </c>
      <c r="E154" s="1">
        <v>0</v>
      </c>
      <c r="F154" s="1">
        <v>0</v>
      </c>
      <c r="G154" s="2">
        <f t="shared" si="0"/>
        <v>21346.342740000004</v>
      </c>
      <c r="H154" s="2">
        <f t="shared" si="1"/>
        <v>0.29000000000087311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216093</v>
      </c>
      <c r="D155" s="1">
        <f>'PR-RAS'!E159</f>
        <v>201763.66</v>
      </c>
      <c r="E155" s="1">
        <v>0</v>
      </c>
      <c r="F155" s="1">
        <v>0</v>
      </c>
      <c r="G155" s="2">
        <f t="shared" si="0"/>
        <v>95421.529280000002</v>
      </c>
      <c r="H155" s="2">
        <f t="shared" si="1"/>
        <v>0.33999999999650754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214428</v>
      </c>
      <c r="D157" s="1">
        <f>'PR-RAS'!E161</f>
        <v>201763.66</v>
      </c>
      <c r="E157" s="1">
        <v>0</v>
      </c>
      <c r="F157" s="1">
        <v>0</v>
      </c>
      <c r="G157" s="2">
        <f t="shared" si="0"/>
        <v>96401.029920000015</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1665</v>
      </c>
      <c r="D158" s="1">
        <f>'PR-RAS'!E162</f>
        <v>0</v>
      </c>
      <c r="E158" s="1">
        <v>0</v>
      </c>
      <c r="F158" s="1">
        <v>0</v>
      </c>
      <c r="G158" s="2">
        <f t="shared" si="0"/>
        <v>261.40499999999997</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719118</v>
      </c>
      <c r="D159" s="1">
        <f>'PR-RAS'!E163</f>
        <v>864788.1100000001</v>
      </c>
      <c r="E159" s="1">
        <v>0</v>
      </c>
      <c r="F159" s="1">
        <v>0</v>
      </c>
      <c r="G159" s="2">
        <f t="shared" si="0"/>
        <v>386893.68676000001</v>
      </c>
      <c r="H159" s="2">
        <f t="shared" si="1"/>
        <v>0.11000000010244548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61885</v>
      </c>
      <c r="D160" s="1">
        <f>'PR-RAS'!E164</f>
        <v>87334.399999999994</v>
      </c>
      <c r="E160" s="1">
        <v>0</v>
      </c>
      <c r="F160" s="1">
        <v>0</v>
      </c>
      <c r="G160" s="2">
        <f t="shared" si="0"/>
        <v>37612.054199999999</v>
      </c>
      <c r="H160" s="2">
        <f t="shared" si="1"/>
        <v>0.39999999999417923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4466</v>
      </c>
      <c r="D161" s="1">
        <f>'PR-RAS'!E165</f>
        <v>19495.919999999998</v>
      </c>
      <c r="E161" s="1">
        <v>0</v>
      </c>
      <c r="F161" s="1">
        <v>0</v>
      </c>
      <c r="G161" s="2">
        <f t="shared" si="0"/>
        <v>6953.2543999999998</v>
      </c>
      <c r="H161" s="2">
        <f t="shared" si="1"/>
        <v>8.000000000174623E-2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56881</v>
      </c>
      <c r="D162" s="1">
        <f>'PR-RAS'!E166</f>
        <v>66599.48</v>
      </c>
      <c r="E162" s="1">
        <v>0</v>
      </c>
      <c r="F162" s="1">
        <v>0</v>
      </c>
      <c r="G162" s="2">
        <f t="shared" si="0"/>
        <v>30602.87356</v>
      </c>
      <c r="H162" s="2">
        <f t="shared" si="1"/>
        <v>0.47999999999592546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405</v>
      </c>
      <c r="D163" s="1">
        <f>'PR-RAS'!E167</f>
        <v>1100</v>
      </c>
      <c r="E163" s="1">
        <v>0</v>
      </c>
      <c r="F163" s="1">
        <v>0</v>
      </c>
      <c r="G163" s="2">
        <f t="shared" si="0"/>
        <v>422.01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133</v>
      </c>
      <c r="D164" s="1">
        <f>'PR-RAS'!E168</f>
        <v>139</v>
      </c>
      <c r="E164" s="1">
        <v>0</v>
      </c>
      <c r="F164" s="1">
        <v>0</v>
      </c>
      <c r="G164" s="2">
        <f t="shared" si="0"/>
        <v>66.993000000000009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471441</v>
      </c>
      <c r="D165" s="1">
        <f>'PR-RAS'!E169</f>
        <v>599163.22000000009</v>
      </c>
      <c r="E165" s="1">
        <v>0</v>
      </c>
      <c r="F165" s="1">
        <v>0</v>
      </c>
      <c r="G165" s="2">
        <f t="shared" si="0"/>
        <v>273841.86016000004</v>
      </c>
      <c r="H165" s="2">
        <f t="shared" si="1"/>
        <v>0.22000000008847564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40703</v>
      </c>
      <c r="D166" s="1">
        <f>'PR-RAS'!E170</f>
        <v>40388.620000000003</v>
      </c>
      <c r="E166" s="1">
        <v>0</v>
      </c>
      <c r="F166" s="1">
        <v>0</v>
      </c>
      <c r="G166" s="2">
        <f t="shared" si="0"/>
        <v>20044.239600000001</v>
      </c>
      <c r="H166" s="2">
        <f t="shared" si="1"/>
        <v>0.37999999999738066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269302</v>
      </c>
      <c r="D167" s="1">
        <f>'PR-RAS'!E171</f>
        <v>394108.09</v>
      </c>
      <c r="E167" s="1">
        <v>0</v>
      </c>
      <c r="F167" s="1">
        <v>0</v>
      </c>
      <c r="G167" s="2">
        <f t="shared" si="0"/>
        <v>175548.01788000003</v>
      </c>
      <c r="H167" s="2">
        <f t="shared" si="1"/>
        <v>9.0000000025611371E-2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133284</v>
      </c>
      <c r="D168" s="1">
        <f>'PR-RAS'!E172</f>
        <v>151300.29</v>
      </c>
      <c r="E168" s="1">
        <v>0</v>
      </c>
      <c r="F168" s="1">
        <v>0</v>
      </c>
      <c r="G168" s="2">
        <f t="shared" si="0"/>
        <v>72792.724860000002</v>
      </c>
      <c r="H168" s="2">
        <f t="shared" si="1"/>
        <v>0.29000000000814907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10039</v>
      </c>
      <c r="D169" s="1">
        <f>'PR-RAS'!E173</f>
        <v>5450.15</v>
      </c>
      <c r="E169" s="1">
        <v>0</v>
      </c>
      <c r="F169" s="1">
        <v>0</v>
      </c>
      <c r="G169" s="2">
        <f t="shared" si="0"/>
        <v>3517.8024</v>
      </c>
      <c r="H169" s="2">
        <f t="shared" si="1"/>
        <v>0.1499999999996362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17188</v>
      </c>
      <c r="D170" s="1">
        <f>'PR-RAS'!E174</f>
        <v>7112.68</v>
      </c>
      <c r="E170" s="1">
        <v>0</v>
      </c>
      <c r="F170" s="1">
        <v>0</v>
      </c>
      <c r="G170" s="2">
        <f t="shared" si="0"/>
        <v>5308.8578400000006</v>
      </c>
      <c r="H170" s="2">
        <f t="shared" si="1"/>
        <v>0.31999999999970896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925</v>
      </c>
      <c r="D172" s="1">
        <f>'PR-RAS'!E176</f>
        <v>803.39</v>
      </c>
      <c r="E172" s="1">
        <v>0</v>
      </c>
      <c r="F172" s="1">
        <v>0</v>
      </c>
      <c r="G172" s="2">
        <f t="shared" si="0"/>
        <v>432.93437999999998</v>
      </c>
      <c r="H172" s="2">
        <f t="shared" si="1"/>
        <v>0.38999999999998636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160982</v>
      </c>
      <c r="D173" s="1">
        <f>'PR-RAS'!E177</f>
        <v>150904.38</v>
      </c>
      <c r="E173" s="1">
        <v>0</v>
      </c>
      <c r="F173" s="1">
        <v>0</v>
      </c>
      <c r="G173" s="2">
        <f t="shared" si="0"/>
        <v>79600.010719999991</v>
      </c>
      <c r="H173" s="2">
        <f t="shared" si="1"/>
        <v>0.38000000000465661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9439</v>
      </c>
      <c r="D174" s="1">
        <f>'PR-RAS'!E178</f>
        <v>20756.43</v>
      </c>
      <c r="E174" s="1">
        <v>0</v>
      </c>
      <c r="F174" s="1">
        <v>0</v>
      </c>
      <c r="G174" s="2">
        <f t="shared" si="0"/>
        <v>8814.6717799999988</v>
      </c>
      <c r="H174" s="2">
        <f t="shared" si="1"/>
        <v>0.43000000000029104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19867</v>
      </c>
      <c r="D175" s="1">
        <f>'PR-RAS'!E179</f>
        <v>19638.62</v>
      </c>
      <c r="E175" s="1">
        <v>0</v>
      </c>
      <c r="F175" s="1">
        <v>0</v>
      </c>
      <c r="G175" s="2">
        <f t="shared" si="0"/>
        <v>10291.097759999999</v>
      </c>
      <c r="H175" s="2">
        <f t="shared" si="1"/>
        <v>0.38000000000101863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37640</v>
      </c>
      <c r="D177" s="1">
        <f>'PR-RAS'!E181</f>
        <v>47173.78</v>
      </c>
      <c r="E177" s="1">
        <v>0</v>
      </c>
      <c r="F177" s="1">
        <v>0</v>
      </c>
      <c r="G177" s="2">
        <f t="shared" si="0"/>
        <v>23229.810559999998</v>
      </c>
      <c r="H177" s="2">
        <f t="shared" si="1"/>
        <v>0.22000000000116415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1758</v>
      </c>
      <c r="D178" s="1">
        <f>'PR-RAS'!E182</f>
        <v>9225.99</v>
      </c>
      <c r="E178" s="1">
        <v>0</v>
      </c>
      <c r="F178" s="1">
        <v>0</v>
      </c>
      <c r="G178" s="2">
        <f t="shared" si="0"/>
        <v>3577.1664599999999</v>
      </c>
      <c r="H178" s="2">
        <f t="shared" si="1"/>
        <v>1.0000000000218279E-2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1508</v>
      </c>
      <c r="D179" s="1">
        <f>'PR-RAS'!E183</f>
        <v>2737.5</v>
      </c>
      <c r="E179" s="1">
        <v>0</v>
      </c>
      <c r="F179" s="1">
        <v>0</v>
      </c>
      <c r="G179" s="2">
        <f t="shared" si="0"/>
        <v>1242.9739999999999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62742</v>
      </c>
      <c r="D180" s="1">
        <f>'PR-RAS'!E184</f>
        <v>20984.69</v>
      </c>
      <c r="E180" s="1">
        <v>0</v>
      </c>
      <c r="F180" s="1">
        <v>0</v>
      </c>
      <c r="G180" s="2">
        <f t="shared" si="0"/>
        <v>18743.337019999999</v>
      </c>
      <c r="H180" s="2">
        <f t="shared" si="1"/>
        <v>0.31000000000130967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23385</v>
      </c>
      <c r="D181" s="1">
        <f>'PR-RAS'!E185</f>
        <v>25574.34</v>
      </c>
      <c r="E181" s="1">
        <v>0</v>
      </c>
      <c r="F181" s="1">
        <v>0</v>
      </c>
      <c r="G181" s="2">
        <f t="shared" si="0"/>
        <v>13416.062399999999</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4643</v>
      </c>
      <c r="D182" s="1">
        <f>'PR-RAS'!E186</f>
        <v>4813.03</v>
      </c>
      <c r="E182" s="1">
        <v>0</v>
      </c>
      <c r="F182" s="1">
        <v>0</v>
      </c>
      <c r="G182" s="2">
        <f t="shared" si="0"/>
        <v>2582.6998599999997</v>
      </c>
      <c r="H182" s="2">
        <f t="shared" si="1"/>
        <v>2.9999999999745341E-2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24810</v>
      </c>
      <c r="D184" s="1">
        <f>'PR-RAS'!E188</f>
        <v>27386.11</v>
      </c>
      <c r="E184" s="1">
        <v>0</v>
      </c>
      <c r="F184" s="1">
        <v>0</v>
      </c>
      <c r="G184" s="2">
        <f t="shared" si="0"/>
        <v>14563.546259999999</v>
      </c>
      <c r="H184" s="2">
        <f t="shared" si="1"/>
        <v>0.11000000000058208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3911</v>
      </c>
      <c r="D186" s="1">
        <f>'PR-RAS'!E190</f>
        <v>3955.34</v>
      </c>
      <c r="E186" s="1">
        <v>0</v>
      </c>
      <c r="F186" s="1">
        <v>0</v>
      </c>
      <c r="G186" s="2">
        <f t="shared" si="0"/>
        <v>2187.0108</v>
      </c>
      <c r="H186" s="2">
        <f t="shared" si="1"/>
        <v>0.34000000000014552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3279</v>
      </c>
      <c r="D187" s="1">
        <f>'PR-RAS'!E191</f>
        <v>2197.29</v>
      </c>
      <c r="E187" s="1">
        <v>0</v>
      </c>
      <c r="F187" s="1">
        <v>0</v>
      </c>
      <c r="G187" s="2">
        <f t="shared" si="0"/>
        <v>1427.2858799999999</v>
      </c>
      <c r="H187" s="2">
        <f t="shared" si="1"/>
        <v>0.28999999999996362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350</v>
      </c>
      <c r="D188" s="1">
        <f>'PR-RAS'!E192</f>
        <v>100</v>
      </c>
      <c r="E188" s="1">
        <v>0</v>
      </c>
      <c r="F188" s="1">
        <v>0</v>
      </c>
      <c r="G188" s="2">
        <f t="shared" si="0"/>
        <v>102.85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12590</v>
      </c>
      <c r="D189" s="1">
        <f>'PR-RAS'!E193</f>
        <v>6745</v>
      </c>
      <c r="E189" s="1">
        <v>0</v>
      </c>
      <c r="F189" s="1">
        <v>0</v>
      </c>
      <c r="G189" s="2">
        <f t="shared" si="0"/>
        <v>4903.04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4680</v>
      </c>
      <c r="D191" s="1">
        <f>'PR-RAS'!E195</f>
        <v>14388.48</v>
      </c>
      <c r="E191" s="1">
        <v>0</v>
      </c>
      <c r="F191" s="1">
        <v>0</v>
      </c>
      <c r="G191" s="2">
        <f t="shared" si="0"/>
        <v>6356.8224</v>
      </c>
      <c r="H191" s="2">
        <f t="shared" si="1"/>
        <v>0.47999999999956344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3785</v>
      </c>
      <c r="D192" s="1">
        <f>'PR-RAS'!E196</f>
        <v>2984.9700000000003</v>
      </c>
      <c r="E192" s="1">
        <v>0</v>
      </c>
      <c r="F192" s="1">
        <v>0</v>
      </c>
      <c r="G192" s="2">
        <f t="shared" si="0"/>
        <v>1863.1935400000002</v>
      </c>
      <c r="H192" s="2">
        <f t="shared" si="1"/>
        <v>2.9999999999745341E-2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3785</v>
      </c>
      <c r="D206" s="1">
        <f>'PR-RAS'!E210</f>
        <v>2984.9700000000003</v>
      </c>
      <c r="E206" s="1">
        <v>0</v>
      </c>
      <c r="F206" s="1">
        <v>0</v>
      </c>
      <c r="G206" s="2">
        <f t="shared" si="0"/>
        <v>1999.7627</v>
      </c>
      <c r="H206" s="2">
        <f t="shared" si="1"/>
        <v>2.9999999999745341E-2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3785</v>
      </c>
      <c r="D207" s="1">
        <f>'PR-RAS'!E211</f>
        <v>2984.65</v>
      </c>
      <c r="E207" s="1">
        <v>0</v>
      </c>
      <c r="F207" s="1">
        <v>0</v>
      </c>
      <c r="G207" s="2">
        <f t="shared" si="0"/>
        <v>2009.3857999999998</v>
      </c>
      <c r="H207" s="2">
        <f t="shared" si="1"/>
        <v>0.34999999999990905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0.32</v>
      </c>
      <c r="E208" s="1">
        <v>0</v>
      </c>
      <c r="F208" s="1">
        <v>0</v>
      </c>
      <c r="G208" s="2">
        <f t="shared" si="0"/>
        <v>0.13247999999999999</v>
      </c>
      <c r="H208" s="2">
        <f t="shared" si="1"/>
        <v>0.32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2293347</v>
      </c>
      <c r="D285" s="1">
        <f>'PR-RAS'!E289</f>
        <v>2335815.66</v>
      </c>
      <c r="E285" s="1">
        <v>0</v>
      </c>
      <c r="F285" s="1">
        <v>0</v>
      </c>
      <c r="G285" s="2">
        <f t="shared" si="8"/>
        <v>1978053.8428799999</v>
      </c>
      <c r="H285" s="2">
        <f t="shared" si="9"/>
        <v>0.33999999985098839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114033</v>
      </c>
      <c r="D286" s="1">
        <f>'PR-RAS'!E290</f>
        <v>417257.15999999968</v>
      </c>
      <c r="E286" s="1">
        <v>0</v>
      </c>
      <c r="F286" s="1">
        <v>0</v>
      </c>
      <c r="G286" s="2">
        <f t="shared" si="8"/>
        <v>270335.98619999981</v>
      </c>
      <c r="H286" s="2">
        <f t="shared" si="9"/>
        <v>0.15999999968335032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1167583</v>
      </c>
      <c r="D288" s="1">
        <f>'PR-RAS'!E292</f>
        <v>855272.01</v>
      </c>
      <c r="E288" s="1">
        <v>0</v>
      </c>
      <c r="F288" s="1">
        <v>0</v>
      </c>
      <c r="G288" s="2">
        <f t="shared" si="8"/>
        <v>826022.45473999996</v>
      </c>
      <c r="H288" s="2">
        <f t="shared" si="9"/>
        <v>1.0000000009313226E-2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134595</v>
      </c>
      <c r="D290" s="1">
        <f>'PR-RAS'!E294</f>
        <v>12040</v>
      </c>
      <c r="E290" s="1">
        <v>0</v>
      </c>
      <c r="F290" s="1">
        <v>0</v>
      </c>
      <c r="G290" s="2">
        <f t="shared" si="8"/>
        <v>45857.074999999997</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30000</v>
      </c>
      <c r="D291" s="1">
        <f>'PR-RAS'!E295</f>
        <v>0</v>
      </c>
      <c r="E291" s="1">
        <v>0</v>
      </c>
      <c r="F291" s="1">
        <v>0</v>
      </c>
      <c r="G291" s="2">
        <f t="shared" si="8"/>
        <v>8700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211</v>
      </c>
      <c r="D293" s="1">
        <f>'PR-RAS'!E298</f>
        <v>698.76</v>
      </c>
      <c r="E293" s="1">
        <v>0</v>
      </c>
      <c r="F293" s="1">
        <v>0</v>
      </c>
      <c r="G293" s="2">
        <f t="shared" si="8"/>
        <v>469.68783999999994</v>
      </c>
      <c r="H293" s="2">
        <f t="shared" si="9"/>
        <v>0.24000000000000909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211</v>
      </c>
      <c r="D306" s="1">
        <f>'PR-RAS'!E311</f>
        <v>698.76</v>
      </c>
      <c r="E306" s="1">
        <v>0</v>
      </c>
      <c r="F306" s="1">
        <v>0</v>
      </c>
      <c r="G306" s="2">
        <f t="shared" si="8"/>
        <v>490.59859999999998</v>
      </c>
      <c r="H306" s="2">
        <f t="shared" si="9"/>
        <v>0.24000000000000909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211</v>
      </c>
      <c r="D307" s="1">
        <f>'PR-RAS'!E312</f>
        <v>698.76</v>
      </c>
      <c r="E307" s="1">
        <v>0</v>
      </c>
      <c r="F307" s="1">
        <v>0</v>
      </c>
      <c r="G307" s="2">
        <f t="shared" si="8"/>
        <v>492.20711999999997</v>
      </c>
      <c r="H307" s="2">
        <f t="shared" si="9"/>
        <v>0.24000000000000909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211</v>
      </c>
      <c r="D308" s="1">
        <f>'PR-RAS'!E313</f>
        <v>698.76</v>
      </c>
      <c r="E308" s="1">
        <v>0</v>
      </c>
      <c r="F308" s="1">
        <v>0</v>
      </c>
      <c r="G308" s="2">
        <f t="shared" si="8"/>
        <v>493.81563999999997</v>
      </c>
      <c r="H308" s="2">
        <f t="shared" si="9"/>
        <v>0.24000000000000909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225598</v>
      </c>
      <c r="D345" s="1">
        <f>'PR-RAS'!E350</f>
        <v>337498.35</v>
      </c>
      <c r="E345" s="1">
        <v>0</v>
      </c>
      <c r="F345" s="1">
        <v>0</v>
      </c>
      <c r="G345" s="2">
        <f t="shared" si="8"/>
        <v>309804.57679999998</v>
      </c>
      <c r="H345" s="2">
        <f t="shared" si="9"/>
        <v>0.34999999997671694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181498</v>
      </c>
      <c r="D358" s="1">
        <f>'PR-RAS'!E363</f>
        <v>97800.050000000017</v>
      </c>
      <c r="E358" s="1">
        <v>0</v>
      </c>
      <c r="F358" s="1">
        <v>0</v>
      </c>
      <c r="G358" s="2">
        <f t="shared" si="8"/>
        <v>134624.02170000001</v>
      </c>
      <c r="H358" s="2">
        <f t="shared" si="9"/>
        <v>5.0000000017462298E-2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181498</v>
      </c>
      <c r="D364" s="1">
        <f>'PR-RAS'!E369</f>
        <v>97800.050000000017</v>
      </c>
      <c r="E364" s="1">
        <v>0</v>
      </c>
      <c r="F364" s="1">
        <v>0</v>
      </c>
      <c r="G364" s="2">
        <f t="shared" si="8"/>
        <v>136886.6103</v>
      </c>
      <c r="H364" s="2">
        <f t="shared" si="9"/>
        <v>5.0000000017462298E-2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45534</v>
      </c>
      <c r="D365" s="1">
        <f>'PR-RAS'!E370</f>
        <v>20068.88</v>
      </c>
      <c r="E365" s="1">
        <v>0</v>
      </c>
      <c r="F365" s="1">
        <v>0</v>
      </c>
      <c r="G365" s="2">
        <f t="shared" si="8"/>
        <v>31184.520640000002</v>
      </c>
      <c r="H365" s="2">
        <f t="shared" si="9"/>
        <v>0.11999999999898137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51524.11</v>
      </c>
      <c r="E367" s="1">
        <v>0</v>
      </c>
      <c r="F367" s="1">
        <v>0</v>
      </c>
      <c r="G367" s="2">
        <f t="shared" si="8"/>
        <v>37715.648520000002</v>
      </c>
      <c r="H367" s="2">
        <f t="shared" si="9"/>
        <v>0.11000000000058208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5973.6</v>
      </c>
      <c r="E370" s="1">
        <v>0</v>
      </c>
      <c r="F370" s="1">
        <v>0</v>
      </c>
      <c r="G370" s="2">
        <f t="shared" si="8"/>
        <v>4408.5168000000003</v>
      </c>
      <c r="H370" s="2">
        <f t="shared" si="9"/>
        <v>0.3999999999996362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135964</v>
      </c>
      <c r="D371" s="1">
        <f>'PR-RAS'!E376</f>
        <v>20233.46</v>
      </c>
      <c r="E371" s="1">
        <v>0</v>
      </c>
      <c r="F371" s="1">
        <v>0</v>
      </c>
      <c r="G371" s="2">
        <f t="shared" si="8"/>
        <v>65279.440399999992</v>
      </c>
      <c r="H371" s="2">
        <f t="shared" si="9"/>
        <v>0.45999999999912689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44100</v>
      </c>
      <c r="D397" s="1">
        <f>'PR-RAS'!E402</f>
        <v>239698.3</v>
      </c>
      <c r="E397" s="1">
        <v>0</v>
      </c>
      <c r="F397" s="1">
        <v>0</v>
      </c>
      <c r="G397" s="2">
        <f t="shared" si="8"/>
        <v>207304.65359999999</v>
      </c>
      <c r="H397" s="2">
        <f t="shared" si="9"/>
        <v>0.29999999998835847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44100</v>
      </c>
      <c r="D398" s="1">
        <f>'PR-RAS'!E403</f>
        <v>239698.3</v>
      </c>
      <c r="E398" s="1">
        <v>0</v>
      </c>
      <c r="F398" s="1">
        <v>0</v>
      </c>
      <c r="G398" s="2">
        <f t="shared" si="8"/>
        <v>207828.1502</v>
      </c>
      <c r="H398" s="2">
        <f t="shared" si="9"/>
        <v>0.29999999998835847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225387</v>
      </c>
      <c r="D403" s="1">
        <f>'PR-RAS'!E408</f>
        <v>336799.58999999997</v>
      </c>
      <c r="E403" s="1">
        <v>0</v>
      </c>
      <c r="F403" s="1">
        <v>0</v>
      </c>
      <c r="G403" s="2">
        <f t="shared" si="8"/>
        <v>361392.44436000002</v>
      </c>
      <c r="H403" s="2">
        <f t="shared" si="9"/>
        <v>0.41000000003259629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729</v>
      </c>
      <c r="D406" s="1">
        <f>'PR-RAS'!E411</f>
        <v>0</v>
      </c>
      <c r="E406" s="1">
        <v>0</v>
      </c>
      <c r="F406" s="1">
        <v>0</v>
      </c>
      <c r="G406" s="2">
        <f t="shared" si="8"/>
        <v>295.245</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2407591</v>
      </c>
      <c r="D407" s="1">
        <f>'PR-RAS'!E412</f>
        <v>2753771.5799999996</v>
      </c>
      <c r="E407" s="1">
        <v>0</v>
      </c>
      <c r="F407" s="1">
        <v>0</v>
      </c>
      <c r="G407" s="2">
        <f t="shared" si="8"/>
        <v>3213544.4689599997</v>
      </c>
      <c r="H407" s="2">
        <f t="shared" si="9"/>
        <v>0.42000000039115548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2518945</v>
      </c>
      <c r="D408" s="1">
        <f>'PR-RAS'!E413</f>
        <v>2673314.0100000002</v>
      </c>
      <c r="E408" s="1">
        <v>0</v>
      </c>
      <c r="F408" s="1">
        <v>0</v>
      </c>
      <c r="G408" s="2">
        <f t="shared" si="8"/>
        <v>3201288.2191400002</v>
      </c>
      <c r="H408" s="2">
        <f t="shared" si="9"/>
        <v>1.0000000242143869E-2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80457.569999999367</v>
      </c>
      <c r="E409" s="1">
        <v>0</v>
      </c>
      <c r="F409" s="1">
        <v>0</v>
      </c>
      <c r="G409" s="2">
        <f t="shared" si="8"/>
        <v>65653.377119999481</v>
      </c>
      <c r="H409" s="2">
        <f t="shared" si="9"/>
        <v>0.43000000063329935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111354</v>
      </c>
      <c r="D410" s="1">
        <f>'PR-RAS'!E415</f>
        <v>0</v>
      </c>
      <c r="E410" s="1">
        <v>0</v>
      </c>
      <c r="F410" s="1">
        <v>0</v>
      </c>
      <c r="G410" s="2">
        <f t="shared" si="8"/>
        <v>45543.786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1167583</v>
      </c>
      <c r="D411" s="1">
        <f>'PR-RAS'!E416</f>
        <v>855272.01</v>
      </c>
      <c r="E411" s="1">
        <v>0</v>
      </c>
      <c r="F411" s="1">
        <v>0</v>
      </c>
      <c r="G411" s="2">
        <f t="shared" si="8"/>
        <v>1180032.0781999999</v>
      </c>
      <c r="H411" s="2">
        <f t="shared" si="9"/>
        <v>1.0000000009313226E-2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135324</v>
      </c>
      <c r="D413" s="1">
        <f>'PR-RAS'!E418</f>
        <v>12040</v>
      </c>
      <c r="E413" s="1">
        <v>0</v>
      </c>
      <c r="F413" s="1">
        <v>0</v>
      </c>
      <c r="G413" s="2">
        <f t="shared" si="8"/>
        <v>65674.447999999989</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2407591</v>
      </c>
      <c r="D633" s="1">
        <f>'PR-RAS'!E639</f>
        <v>2753771.5799999996</v>
      </c>
      <c r="E633" s="1">
        <v>0</v>
      </c>
      <c r="F633" s="1">
        <v>0</v>
      </c>
      <c r="G633" s="2">
        <f t="shared" si="10"/>
        <v>5002364.7891199999</v>
      </c>
      <c r="H633" s="2">
        <f t="shared" si="11"/>
        <v>0.42000000039115548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2518945</v>
      </c>
      <c r="D634" s="1">
        <f>'PR-RAS'!E640</f>
        <v>2673314.0100000002</v>
      </c>
      <c r="E634" s="1">
        <v>0</v>
      </c>
      <c r="F634" s="1">
        <v>0</v>
      </c>
      <c r="G634" s="2">
        <f t="shared" si="10"/>
        <v>4978907.7216600003</v>
      </c>
      <c r="H634" s="2">
        <f t="shared" si="11"/>
        <v>1.0000000242143869E-2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80457.569999999367</v>
      </c>
      <c r="E635" s="1">
        <v>0</v>
      </c>
      <c r="F635" s="1">
        <v>0</v>
      </c>
      <c r="G635" s="2">
        <f t="shared" si="10"/>
        <v>102020.1987599992</v>
      </c>
      <c r="H635" s="2">
        <f t="shared" si="11"/>
        <v>0.43000000063329935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111354</v>
      </c>
      <c r="D636" s="1">
        <f>'PR-RAS'!E642</f>
        <v>0</v>
      </c>
      <c r="E636" s="1">
        <v>0</v>
      </c>
      <c r="F636" s="1">
        <v>0</v>
      </c>
      <c r="G636" s="2">
        <f t="shared" si="10"/>
        <v>70709.790000000008</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1167583</v>
      </c>
      <c r="D637" s="1">
        <f>'PR-RAS'!E643</f>
        <v>855272.01</v>
      </c>
      <c r="E637" s="1">
        <v>0</v>
      </c>
      <c r="F637" s="1">
        <v>0</v>
      </c>
      <c r="G637" s="2">
        <f t="shared" si="10"/>
        <v>1830488.7847200001</v>
      </c>
      <c r="H637" s="2">
        <f t="shared" si="11"/>
        <v>1.0000000009313226E-2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1056229</v>
      </c>
      <c r="D639" s="1">
        <f>'PR-RAS'!E645</f>
        <v>935729.57999999938</v>
      </c>
      <c r="E639" s="1">
        <v>0</v>
      </c>
      <c r="F639" s="1">
        <v>0</v>
      </c>
      <c r="G639" s="2">
        <f t="shared" si="10"/>
        <v>1867865.0460799993</v>
      </c>
      <c r="H639" s="2">
        <f t="shared" si="11"/>
        <v>0.42000000062398612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253169</v>
      </c>
      <c r="D641" s="1">
        <f>'PR-RAS'!E647</f>
        <v>254764.46</v>
      </c>
      <c r="E641" s="1">
        <v>0</v>
      </c>
      <c r="F641" s="1">
        <v>0</v>
      </c>
      <c r="G641" s="2">
        <f t="shared" si="10"/>
        <v>488126.66879999998</v>
      </c>
      <c r="H641" s="2">
        <f t="shared" si="11"/>
        <v>0.45999999999185093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1188291</v>
      </c>
      <c r="D642" s="1">
        <f>'PR-RAS'!E649</f>
        <v>957606.16</v>
      </c>
      <c r="E642" s="1">
        <v>0</v>
      </c>
      <c r="F642" s="1">
        <v>0</v>
      </c>
      <c r="G642" s="2">
        <f t="shared" si="10"/>
        <v>1989345.6281200002</v>
      </c>
      <c r="H642" s="2">
        <f t="shared" si="11"/>
        <v>0.16000000003259629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472260</v>
      </c>
      <c r="D643" s="1">
        <f>'PR-RAS'!E650</f>
        <v>666684.22</v>
      </c>
      <c r="E643" s="1">
        <v>0</v>
      </c>
      <c r="F643" s="1">
        <v>0</v>
      </c>
      <c r="G643" s="2">
        <f t="shared" si="10"/>
        <v>1159213.45848</v>
      </c>
      <c r="H643" s="2">
        <f t="shared" si="11"/>
        <v>0.21999999997206032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588860</v>
      </c>
      <c r="D644" s="1">
        <f>'PR-RAS'!E651</f>
        <v>684944.05</v>
      </c>
      <c r="E644" s="1">
        <v>0</v>
      </c>
      <c r="F644" s="1">
        <v>0</v>
      </c>
      <c r="G644" s="2">
        <f t="shared" si="10"/>
        <v>1259475.0283000001</v>
      </c>
      <c r="H644" s="2">
        <f t="shared" si="11"/>
        <v>5.0000000046566129E-2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1071691</v>
      </c>
      <c r="D645" s="1">
        <f>'PR-RAS'!E652</f>
        <v>939346.32999999984</v>
      </c>
      <c r="E645" s="1">
        <v>0</v>
      </c>
      <c r="F645" s="1">
        <v>0</v>
      </c>
      <c r="G645" s="2">
        <f t="shared" si="10"/>
        <v>1900047.0770399999</v>
      </c>
      <c r="H645" s="2">
        <f t="shared" si="11"/>
        <v>0.32999999984167516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v>
      </c>
      <c r="D647" s="1">
        <f>'PR-RAS'!E654</f>
        <v>23</v>
      </c>
      <c r="E647" s="1">
        <v>0</v>
      </c>
      <c r="F647" s="1">
        <v>0</v>
      </c>
      <c r="G647" s="2">
        <f t="shared" si="10"/>
        <v>44.573999999999998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v>
      </c>
      <c r="D649" s="1">
        <f>'PR-RAS'!E656</f>
        <v>23</v>
      </c>
      <c r="E649" s="1">
        <v>0</v>
      </c>
      <c r="F649" s="1">
        <v>0</v>
      </c>
      <c r="G649" s="2">
        <f t="shared" si="10"/>
        <v>44.712000000000003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1566870</v>
      </c>
      <c r="D668" s="1">
        <f>'PR-RAS'!E675</f>
        <v>1525508.93</v>
      </c>
      <c r="E668" s="1">
        <v>0</v>
      </c>
      <c r="F668" s="1">
        <v>0</v>
      </c>
      <c r="G668" s="2">
        <f t="shared" si="10"/>
        <v>3080131.2026199996</v>
      </c>
      <c r="H668" s="2">
        <f t="shared" si="11"/>
        <v>7.000000006519258E-2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48512.639999999999</v>
      </c>
      <c r="E671" s="1">
        <v>0</v>
      </c>
      <c r="F671" s="1">
        <v>0</v>
      </c>
      <c r="G671" s="2">
        <f t="shared" si="10"/>
        <v>65006.937600000005</v>
      </c>
      <c r="H671" s="2">
        <f t="shared" si="11"/>
        <v>0.36000000000058208</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342095</v>
      </c>
      <c r="D703" s="1">
        <f>'PR-RAS'!E710</f>
        <v>540625</v>
      </c>
      <c r="E703" s="1">
        <v>0</v>
      </c>
      <c r="F703" s="1">
        <v>0</v>
      </c>
      <c r="G703" s="2">
        <f t="shared" si="10"/>
        <v>999188.19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7185</v>
      </c>
      <c r="D710" s="1">
        <f>'PR-RAS'!E717</f>
        <v>3607.08</v>
      </c>
      <c r="E710" s="1">
        <v>0</v>
      </c>
      <c r="F710" s="1">
        <v>0</v>
      </c>
      <c r="G710" s="2">
        <f t="shared" si="10"/>
        <v>10209.004439999999</v>
      </c>
      <c r="H710" s="2">
        <f t="shared" si="11"/>
        <v>7.999999999992724E-2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56881</v>
      </c>
      <c r="D711" s="1">
        <f>'PR-RAS'!E718</f>
        <v>66599.48</v>
      </c>
      <c r="E711" s="1">
        <v>0</v>
      </c>
      <c r="F711" s="1">
        <v>0</v>
      </c>
      <c r="G711" s="2">
        <f t="shared" si="10"/>
        <v>134956.77159999998</v>
      </c>
      <c r="H711" s="2">
        <f t="shared" si="11"/>
        <v>0.47999999999592546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110</v>
      </c>
      <c r="D713" s="1">
        <f>'PR-RAS'!E720</f>
        <v>540</v>
      </c>
      <c r="E713" s="1">
        <v>0</v>
      </c>
      <c r="F713" s="1">
        <v>0</v>
      </c>
      <c r="G713" s="2">
        <f t="shared" si="10"/>
        <v>847.28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1671</v>
      </c>
      <c r="D714" s="1">
        <f>'PR-RAS'!E721</f>
        <v>0</v>
      </c>
      <c r="E714" s="1">
        <v>0</v>
      </c>
      <c r="F714" s="1">
        <v>0</v>
      </c>
      <c r="G714" s="2">
        <f t="shared" si="10"/>
        <v>1191.423</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1616</v>
      </c>
      <c r="D715" s="1">
        <f>'PR-RAS'!E722</f>
        <v>17122.189999999999</v>
      </c>
      <c r="E715" s="1">
        <v>0</v>
      </c>
      <c r="F715" s="1">
        <v>0</v>
      </c>
      <c r="G715" s="2">
        <f t="shared" si="10"/>
        <v>25604.311319999997</v>
      </c>
      <c r="H715" s="2">
        <f t="shared" si="11"/>
        <v>0.18999999999869033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17</v>
      </c>
      <c r="D716" s="1">
        <f>'PR-RAS'!E723</f>
        <v>0</v>
      </c>
      <c r="E716" s="1">
        <v>0</v>
      </c>
      <c r="F716" s="1">
        <v>0</v>
      </c>
      <c r="G716" s="2">
        <f t="shared" si="10"/>
        <v>12.154999999999999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606</v>
      </c>
      <c r="D719" s="1">
        <f>'PR-RAS'!E726</f>
        <v>1123.55</v>
      </c>
      <c r="E719" s="1">
        <v>0</v>
      </c>
      <c r="F719" s="1">
        <v>0</v>
      </c>
      <c r="G719" s="2">
        <f t="shared" si="10"/>
        <v>2048.5257999999999</v>
      </c>
      <c r="H719" s="2">
        <f t="shared" si="11"/>
        <v>0.45000000000004547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333553.46999999997</v>
      </c>
      <c r="D1480" s="6"/>
      <c r="E1480" s="6">
        <v>0</v>
      </c>
      <c r="F1480" s="6">
        <v>0</v>
      </c>
      <c r="G1480" s="7">
        <f t="shared" ref="G1480:G1580" si="34">B1480/1000*C1480</f>
        <v>333.55347</v>
      </c>
      <c r="H1480" s="7">
        <f t="shared" ref="H1480:H1580" si="35">ABS(C1480-ROUND(C1480,0))</f>
        <v>0.46999999997206032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2703863.91</v>
      </c>
      <c r="D1481" s="1">
        <v>0</v>
      </c>
      <c r="E1481" s="1">
        <v>0</v>
      </c>
      <c r="F1481" s="1">
        <v>0</v>
      </c>
      <c r="G1481" s="2">
        <f t="shared" si="34"/>
        <v>5407.7278200000001</v>
      </c>
      <c r="H1481" s="2">
        <f t="shared" si="35"/>
        <v>8.9999999850988388E-2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11977.5</v>
      </c>
      <c r="D1482" s="1">
        <v>0</v>
      </c>
      <c r="E1482" s="1">
        <v>0</v>
      </c>
      <c r="F1482" s="1">
        <v>0</v>
      </c>
      <c r="G1482" s="2">
        <f t="shared" si="34"/>
        <v>35.932499999999997</v>
      </c>
      <c r="H1482" s="2">
        <f t="shared" si="35"/>
        <v>0.5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2354388.06</v>
      </c>
      <c r="D1483" s="1">
        <v>0</v>
      </c>
      <c r="E1483" s="1">
        <v>0</v>
      </c>
      <c r="F1483" s="1">
        <v>0</v>
      </c>
      <c r="G1483" s="2">
        <f t="shared" si="34"/>
        <v>9417.5522400000009</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1495946.18</v>
      </c>
      <c r="D1484" s="1">
        <v>0</v>
      </c>
      <c r="E1484" s="1">
        <v>0</v>
      </c>
      <c r="F1484" s="1">
        <v>0</v>
      </c>
      <c r="G1484" s="2">
        <f t="shared" si="34"/>
        <v>7479.7308999999996</v>
      </c>
      <c r="H1484" s="2">
        <f t="shared" si="35"/>
        <v>0.17999999993480742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852810.61</v>
      </c>
      <c r="D1485" s="1">
        <v>0</v>
      </c>
      <c r="E1485" s="1">
        <v>0</v>
      </c>
      <c r="F1485" s="1">
        <v>0</v>
      </c>
      <c r="G1485" s="2">
        <f t="shared" si="34"/>
        <v>5116.86366</v>
      </c>
      <c r="H1485" s="2">
        <f t="shared" si="35"/>
        <v>0.39000000001396984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2984.97</v>
      </c>
      <c r="D1486" s="1">
        <v>0</v>
      </c>
      <c r="E1486" s="1">
        <v>0</v>
      </c>
      <c r="F1486" s="1">
        <v>0</v>
      </c>
      <c r="G1486" s="2">
        <f t="shared" si="34"/>
        <v>20.89479</v>
      </c>
      <c r="H1486" s="2">
        <f t="shared" si="35"/>
        <v>3.0000000000200089E-2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2646.3</v>
      </c>
      <c r="D1491" s="1">
        <v>0</v>
      </c>
      <c r="E1491" s="1">
        <v>0</v>
      </c>
      <c r="F1491" s="1">
        <v>0</v>
      </c>
      <c r="G1491" s="2">
        <f t="shared" si="34"/>
        <v>31.755600000000001</v>
      </c>
      <c r="H1491" s="2">
        <f t="shared" si="35"/>
        <v>0.3000000000001819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337498.35</v>
      </c>
      <c r="D1492" s="1">
        <v>0</v>
      </c>
      <c r="E1492" s="1">
        <v>0</v>
      </c>
      <c r="F1492" s="1">
        <v>0</v>
      </c>
      <c r="G1492" s="2">
        <f t="shared" si="34"/>
        <v>4387.4785499999998</v>
      </c>
      <c r="H1492" s="2">
        <f t="shared" si="35"/>
        <v>0.34999999997671694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2763177.71</v>
      </c>
      <c r="D1499" s="1">
        <v>0</v>
      </c>
      <c r="E1499" s="1">
        <v>0</v>
      </c>
      <c r="F1499" s="1">
        <v>0</v>
      </c>
      <c r="G1499" s="2">
        <f t="shared" si="34"/>
        <v>55263.554199999999</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11977.5</v>
      </c>
      <c r="D1500" s="1">
        <v>0</v>
      </c>
      <c r="E1500" s="1">
        <v>0</v>
      </c>
      <c r="F1500" s="1">
        <v>0</v>
      </c>
      <c r="G1500" s="2">
        <f t="shared" si="34"/>
        <v>251.5275</v>
      </c>
      <c r="H1500" s="2">
        <f t="shared" si="35"/>
        <v>0.5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2347239.2199999997</v>
      </c>
      <c r="D1501" s="1">
        <v>0</v>
      </c>
      <c r="E1501" s="1">
        <v>0</v>
      </c>
      <c r="F1501" s="1">
        <v>0</v>
      </c>
      <c r="G1501" s="2">
        <f t="shared" si="34"/>
        <v>51639.262839999989</v>
      </c>
      <c r="H1501" s="2">
        <f t="shared" si="35"/>
        <v>0.21999999973922968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1470673.88</v>
      </c>
      <c r="D1502" s="1">
        <v>0</v>
      </c>
      <c r="E1502" s="1">
        <v>0</v>
      </c>
      <c r="F1502" s="1">
        <v>0</v>
      </c>
      <c r="G1502" s="2">
        <f t="shared" si="34"/>
        <v>33825.499239999997</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873023.17</v>
      </c>
      <c r="D1503" s="1">
        <v>0</v>
      </c>
      <c r="E1503" s="1">
        <v>0</v>
      </c>
      <c r="F1503" s="1">
        <v>0</v>
      </c>
      <c r="G1503" s="2">
        <f t="shared" si="34"/>
        <v>20952.556080000002</v>
      </c>
      <c r="H1503" s="2">
        <f t="shared" si="35"/>
        <v>0.17000000004190952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3527.17</v>
      </c>
      <c r="D1504" s="1">
        <v>0</v>
      </c>
      <c r="E1504" s="1">
        <v>0</v>
      </c>
      <c r="F1504" s="1">
        <v>0</v>
      </c>
      <c r="G1504" s="2">
        <f t="shared" si="34"/>
        <v>88.17925000000001</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v>
      </c>
      <c r="D1509" s="1">
        <v>0</v>
      </c>
      <c r="E1509" s="1">
        <v>0</v>
      </c>
      <c r="F1509" s="1">
        <v>0</v>
      </c>
      <c r="G1509" s="2">
        <f t="shared" si="34"/>
        <v>0.44999999999999996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403960.99</v>
      </c>
      <c r="D1510" s="1">
        <v>0</v>
      </c>
      <c r="E1510" s="1">
        <v>0</v>
      </c>
      <c r="F1510" s="1">
        <v>0</v>
      </c>
      <c r="G1510" s="2">
        <f t="shared" si="34"/>
        <v>12522.79069</v>
      </c>
      <c r="H1510" s="2">
        <f t="shared" si="35"/>
        <v>1.0000000009313226E-2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274239.66999999993</v>
      </c>
      <c r="D1517" s="1">
        <v>0</v>
      </c>
      <c r="E1517" s="1">
        <v>0</v>
      </c>
      <c r="F1517" s="1">
        <v>0</v>
      </c>
      <c r="G1517" s="2">
        <f t="shared" si="34"/>
        <v>10421.107459999997</v>
      </c>
      <c r="H1517" s="2">
        <f t="shared" si="35"/>
        <v>0.33000000007450581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274239.67</v>
      </c>
      <c r="D1576" s="1">
        <v>0</v>
      </c>
      <c r="E1576" s="1">
        <v>0</v>
      </c>
      <c r="F1576" s="1">
        <v>0</v>
      </c>
      <c r="G1576" s="2">
        <f t="shared" si="34"/>
        <v>26601.24799</v>
      </c>
      <c r="H1576" s="2">
        <f t="shared" si="35"/>
        <v>0.33000000001629815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274239.67</v>
      </c>
      <c r="D1578" s="1">
        <v>0</v>
      </c>
      <c r="E1578" s="1">
        <v>0</v>
      </c>
      <c r="F1578" s="1">
        <v>0</v>
      </c>
      <c r="G1578" s="2">
        <f t="shared" si="34"/>
        <v>27149.727329999998</v>
      </c>
      <c r="H1578" s="2">
        <f t="shared" si="35"/>
        <v>0.33000000001629815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c r="D1" s="322"/>
    </row>
    <row r="2" spans="1:17" ht="33" customHeight="1" x14ac:dyDescent="0.2">
      <c r="A2" s="385" t="s">
        <v>3299</v>
      </c>
      <c r="B2" s="386"/>
      <c r="C2" s="383"/>
      <c r="D2" s="4"/>
      <c r="E2" s="4"/>
      <c r="F2" s="4"/>
      <c r="G2" s="4"/>
      <c r="H2" s="4"/>
      <c r="I2" s="4"/>
      <c r="J2" s="4"/>
      <c r="K2" s="4"/>
      <c r="L2" s="4"/>
      <c r="M2" s="4"/>
      <c r="N2" s="4"/>
      <c r="O2" s="4"/>
      <c r="P2" s="4"/>
      <c r="Q2" s="4"/>
    </row>
    <row r="3" spans="1:17" ht="18.75" customHeight="1" x14ac:dyDescent="0.2">
      <c r="A3" s="43" t="s">
        <v>3300</v>
      </c>
      <c r="B3" s="387" t="s">
        <v>3301</v>
      </c>
      <c r="C3" s="383"/>
      <c r="D3" s="4"/>
      <c r="E3" s="4"/>
      <c r="F3" s="4"/>
      <c r="G3" s="4"/>
      <c r="H3" s="4"/>
      <c r="I3" s="4"/>
      <c r="J3" s="4"/>
      <c r="K3" s="4"/>
      <c r="L3" s="4"/>
      <c r="M3" s="4"/>
      <c r="N3" s="4"/>
      <c r="O3" s="4"/>
      <c r="P3" s="4"/>
      <c r="Q3" s="4"/>
    </row>
    <row r="4" spans="1:17" ht="37.5" hidden="1" customHeight="1" x14ac:dyDescent="0.2">
      <c r="A4" s="44" t="s">
        <v>3302</v>
      </c>
      <c r="B4" s="382" t="s">
        <v>3303</v>
      </c>
      <c r="C4" s="383"/>
      <c r="D4" s="4"/>
      <c r="E4" s="4"/>
      <c r="F4" s="4"/>
      <c r="G4" s="4"/>
      <c r="H4" s="4"/>
      <c r="I4" s="4"/>
      <c r="J4" s="4"/>
      <c r="K4" s="4"/>
      <c r="L4" s="4"/>
      <c r="M4" s="4"/>
      <c r="N4" s="4"/>
      <c r="O4" s="4"/>
      <c r="P4" s="4"/>
      <c r="Q4" s="4"/>
    </row>
    <row r="5" spans="1:17" ht="48" hidden="1" customHeight="1" x14ac:dyDescent="0.2">
      <c r="A5" s="44" t="s">
        <v>3302</v>
      </c>
      <c r="B5" s="382" t="s">
        <v>3304</v>
      </c>
      <c r="C5" s="383"/>
      <c r="D5" s="4"/>
      <c r="E5" s="4"/>
      <c r="F5" s="4"/>
      <c r="G5" s="4"/>
      <c r="H5" s="4"/>
      <c r="I5" s="4"/>
      <c r="J5" s="4"/>
      <c r="K5" s="4"/>
      <c r="L5" s="4"/>
      <c r="M5" s="4"/>
      <c r="N5" s="4"/>
      <c r="O5" s="4"/>
      <c r="P5" s="4"/>
      <c r="Q5" s="4"/>
    </row>
    <row r="6" spans="1:17" ht="59.25" hidden="1" customHeight="1" x14ac:dyDescent="0.2">
      <c r="A6" s="44" t="s">
        <v>3302</v>
      </c>
      <c r="B6" s="382" t="s">
        <v>3305</v>
      </c>
      <c r="C6" s="383"/>
      <c r="D6" s="4"/>
      <c r="E6" s="4"/>
      <c r="F6" s="4"/>
      <c r="G6" s="4"/>
      <c r="H6" s="4"/>
      <c r="I6" s="4"/>
      <c r="J6" s="4"/>
      <c r="K6" s="4"/>
      <c r="L6" s="4"/>
      <c r="M6" s="4"/>
      <c r="N6" s="4"/>
      <c r="O6" s="4"/>
      <c r="P6" s="4"/>
      <c r="Q6" s="4"/>
    </row>
    <row r="7" spans="1:17" ht="48" hidden="1" customHeight="1" x14ac:dyDescent="0.2">
      <c r="A7" s="44" t="s">
        <v>3306</v>
      </c>
      <c r="B7" s="382" t="s">
        <v>3307</v>
      </c>
      <c r="C7" s="383"/>
      <c r="D7" s="4"/>
      <c r="E7" s="4"/>
      <c r="F7" s="4"/>
      <c r="G7" s="4"/>
      <c r="H7" s="4"/>
      <c r="I7" s="4"/>
      <c r="J7" s="4"/>
      <c r="K7" s="4"/>
      <c r="L7" s="4"/>
      <c r="M7" s="4"/>
      <c r="N7" s="4"/>
      <c r="O7" s="4"/>
      <c r="P7" s="4"/>
      <c r="Q7" s="4"/>
    </row>
    <row r="8" spans="1:17" ht="41.25" hidden="1" customHeight="1" x14ac:dyDescent="0.2">
      <c r="A8" s="44" t="s">
        <v>3308</v>
      </c>
      <c r="B8" s="382" t="s">
        <v>3309</v>
      </c>
      <c r="C8" s="383"/>
      <c r="D8" s="4"/>
      <c r="E8" s="4"/>
      <c r="F8" s="4"/>
      <c r="G8" s="4"/>
      <c r="H8" s="4"/>
      <c r="I8" s="4"/>
      <c r="J8" s="4"/>
      <c r="K8" s="4"/>
      <c r="L8" s="4"/>
      <c r="M8" s="4"/>
      <c r="N8" s="4"/>
      <c r="O8" s="4"/>
      <c r="P8" s="4"/>
      <c r="Q8" s="4"/>
    </row>
    <row r="9" spans="1:17" ht="59.25" hidden="1" customHeight="1" x14ac:dyDescent="0.2">
      <c r="A9" s="44" t="s">
        <v>3310</v>
      </c>
      <c r="B9" s="382" t="s">
        <v>3311</v>
      </c>
      <c r="C9" s="383"/>
      <c r="D9" s="4"/>
      <c r="E9" s="4"/>
      <c r="F9" s="4"/>
      <c r="G9" s="4"/>
      <c r="H9" s="4"/>
      <c r="I9" s="4"/>
      <c r="J9" s="4"/>
      <c r="K9" s="4"/>
      <c r="L9" s="4"/>
      <c r="M9" s="4"/>
      <c r="N9" s="4"/>
      <c r="O9" s="4"/>
      <c r="P9" s="4"/>
      <c r="Q9" s="4"/>
    </row>
    <row r="10" spans="1:17" ht="61.5" hidden="1" customHeight="1" x14ac:dyDescent="0.2">
      <c r="A10" s="44" t="s">
        <v>3310</v>
      </c>
      <c r="B10" s="382" t="s">
        <v>3312</v>
      </c>
      <c r="C10" s="383"/>
      <c r="D10" s="4"/>
      <c r="E10" s="4"/>
      <c r="F10" s="4"/>
      <c r="G10" s="4"/>
      <c r="H10" s="4"/>
      <c r="I10" s="4"/>
      <c r="J10" s="4"/>
      <c r="K10" s="4"/>
      <c r="L10" s="4"/>
      <c r="M10" s="4"/>
      <c r="N10" s="4"/>
      <c r="O10" s="4"/>
      <c r="P10" s="4"/>
      <c r="Q10" s="4"/>
    </row>
    <row r="11" spans="1:17" ht="43.5" hidden="1" customHeight="1" x14ac:dyDescent="0.2">
      <c r="A11" s="44" t="s">
        <v>3310</v>
      </c>
      <c r="B11" s="382" t="s">
        <v>3313</v>
      </c>
      <c r="C11" s="383"/>
      <c r="D11" s="4"/>
      <c r="E11" s="4"/>
      <c r="F11" s="4"/>
      <c r="G11" s="4"/>
      <c r="H11" s="4"/>
      <c r="I11" s="4"/>
      <c r="J11" s="4"/>
      <c r="K11" s="4"/>
      <c r="L11" s="4"/>
      <c r="M11" s="4"/>
      <c r="N11" s="4"/>
      <c r="O11" s="4"/>
      <c r="P11" s="4"/>
      <c r="Q11" s="4"/>
    </row>
    <row r="12" spans="1:17" ht="27.75" hidden="1" customHeight="1" x14ac:dyDescent="0.2">
      <c r="A12" s="44" t="s">
        <v>3314</v>
      </c>
      <c r="B12" s="382" t="s">
        <v>3315</v>
      </c>
      <c r="C12" s="383"/>
      <c r="D12" s="4"/>
      <c r="E12" s="4"/>
      <c r="F12" s="4"/>
      <c r="G12" s="4"/>
      <c r="H12" s="4"/>
      <c r="I12" s="4"/>
      <c r="J12" s="4"/>
      <c r="K12" s="4"/>
      <c r="L12" s="4"/>
      <c r="M12" s="4"/>
      <c r="N12" s="4"/>
      <c r="O12" s="4"/>
      <c r="P12" s="4"/>
      <c r="Q12" s="4"/>
    </row>
    <row r="13" spans="1:17" ht="27.75" hidden="1" customHeight="1" x14ac:dyDescent="0.2">
      <c r="A13" s="44" t="s">
        <v>3316</v>
      </c>
      <c r="B13" s="382" t="s">
        <v>3317</v>
      </c>
      <c r="C13" s="383"/>
      <c r="D13" s="4"/>
      <c r="E13" s="4"/>
      <c r="F13" s="4"/>
      <c r="G13" s="4"/>
      <c r="H13" s="4"/>
      <c r="I13" s="4"/>
      <c r="J13" s="4"/>
      <c r="K13" s="4"/>
      <c r="L13" s="4"/>
      <c r="M13" s="4"/>
      <c r="N13" s="4"/>
      <c r="O13" s="4"/>
      <c r="P13" s="4"/>
      <c r="Q13" s="4"/>
    </row>
    <row r="14" spans="1:17" ht="45.75" hidden="1" customHeight="1" x14ac:dyDescent="0.2">
      <c r="A14" s="44" t="s">
        <v>3318</v>
      </c>
      <c r="B14" s="382" t="s">
        <v>3319</v>
      </c>
      <c r="C14" s="383"/>
      <c r="D14" s="4"/>
      <c r="E14" s="4"/>
      <c r="F14" s="4"/>
      <c r="G14" s="4"/>
      <c r="H14" s="4"/>
      <c r="I14" s="4"/>
      <c r="J14" s="4"/>
      <c r="K14" s="4"/>
      <c r="L14" s="4"/>
      <c r="M14" s="4"/>
      <c r="N14" s="4"/>
      <c r="O14" s="4"/>
      <c r="P14" s="4"/>
      <c r="Q14" s="4"/>
    </row>
    <row r="15" spans="1:17" ht="45.75" hidden="1" customHeight="1" x14ac:dyDescent="0.2">
      <c r="A15" s="44" t="s">
        <v>3320</v>
      </c>
      <c r="B15" s="382" t="s">
        <v>3321</v>
      </c>
      <c r="C15" s="383"/>
      <c r="D15" s="4"/>
      <c r="E15" s="4"/>
      <c r="F15" s="4"/>
      <c r="G15" s="4"/>
      <c r="H15" s="4"/>
      <c r="I15" s="4"/>
      <c r="J15" s="4"/>
      <c r="K15" s="4"/>
      <c r="L15" s="4"/>
      <c r="M15" s="4"/>
      <c r="N15" s="4"/>
      <c r="O15" s="4"/>
      <c r="P15" s="4"/>
      <c r="Q15" s="4"/>
    </row>
    <row r="16" spans="1:17" ht="51" hidden="1" customHeight="1" x14ac:dyDescent="0.2">
      <c r="A16" s="44" t="s">
        <v>3322</v>
      </c>
      <c r="B16" s="382" t="s">
        <v>3323</v>
      </c>
      <c r="C16" s="383"/>
      <c r="D16" s="4"/>
      <c r="E16" s="4"/>
      <c r="F16" s="4"/>
      <c r="G16" s="4"/>
      <c r="H16" s="4"/>
      <c r="I16" s="4"/>
      <c r="J16" s="4"/>
      <c r="K16" s="4"/>
      <c r="L16" s="4"/>
      <c r="M16" s="4"/>
      <c r="N16" s="4"/>
      <c r="O16" s="4"/>
      <c r="P16" s="4"/>
      <c r="Q16" s="4"/>
    </row>
    <row r="17" spans="1:17" ht="27.75" hidden="1" customHeight="1" x14ac:dyDescent="0.2">
      <c r="A17" s="44" t="s">
        <v>3324</v>
      </c>
      <c r="B17" s="382" t="s">
        <v>3325</v>
      </c>
      <c r="C17" s="383"/>
      <c r="D17" s="4"/>
      <c r="E17" s="4"/>
      <c r="F17" s="4"/>
      <c r="G17" s="4"/>
      <c r="H17" s="4"/>
      <c r="I17" s="4"/>
      <c r="J17" s="4"/>
      <c r="K17" s="4"/>
      <c r="L17" s="4"/>
      <c r="M17" s="4"/>
      <c r="N17" s="4"/>
      <c r="O17" s="4"/>
      <c r="P17" s="4"/>
      <c r="Q17" s="4"/>
    </row>
    <row r="18" spans="1:17" ht="27.75" hidden="1" customHeight="1" x14ac:dyDescent="0.2">
      <c r="A18" s="44" t="s">
        <v>3326</v>
      </c>
      <c r="B18" s="382" t="s">
        <v>3327</v>
      </c>
      <c r="C18" s="383"/>
      <c r="D18" s="4"/>
      <c r="E18" s="4"/>
      <c r="F18" s="4"/>
      <c r="G18" s="4"/>
      <c r="H18" s="4"/>
      <c r="I18" s="4"/>
      <c r="J18" s="4"/>
      <c r="K18" s="4"/>
      <c r="L18" s="4"/>
      <c r="M18" s="4"/>
      <c r="N18" s="4"/>
      <c r="O18" s="4"/>
      <c r="P18" s="4"/>
      <c r="Q18" s="4"/>
    </row>
    <row r="19" spans="1:17" ht="45" hidden="1" customHeight="1" x14ac:dyDescent="0.2">
      <c r="A19" s="44" t="s">
        <v>3326</v>
      </c>
      <c r="B19" s="382" t="s">
        <v>3328</v>
      </c>
      <c r="C19" s="383"/>
      <c r="D19" s="4"/>
      <c r="E19" s="4"/>
      <c r="F19" s="4"/>
      <c r="G19" s="4"/>
      <c r="H19" s="4"/>
      <c r="I19" s="4"/>
      <c r="J19" s="4"/>
      <c r="K19" s="4"/>
      <c r="L19" s="4"/>
      <c r="M19" s="4"/>
      <c r="N19" s="4"/>
      <c r="O19" s="4"/>
      <c r="P19" s="4"/>
      <c r="Q19" s="4"/>
    </row>
    <row r="20" spans="1:17" ht="45" hidden="1" customHeight="1" x14ac:dyDescent="0.2">
      <c r="A20" s="44" t="s">
        <v>3329</v>
      </c>
      <c r="B20" s="382" t="s">
        <v>3330</v>
      </c>
      <c r="C20" s="383"/>
      <c r="D20" s="4"/>
      <c r="E20" s="4"/>
      <c r="F20" s="4"/>
      <c r="G20" s="4"/>
      <c r="H20" s="4"/>
      <c r="I20" s="4"/>
      <c r="J20" s="4"/>
      <c r="K20" s="4"/>
      <c r="L20" s="4"/>
      <c r="M20" s="4"/>
      <c r="N20" s="4"/>
      <c r="O20" s="4"/>
      <c r="P20" s="4"/>
      <c r="Q20" s="4"/>
    </row>
    <row r="21" spans="1:17" ht="30" hidden="1" customHeight="1" x14ac:dyDescent="0.2">
      <c r="A21" s="44" t="s">
        <v>3331</v>
      </c>
      <c r="B21" s="382" t="s">
        <v>3332</v>
      </c>
      <c r="C21" s="383"/>
      <c r="D21" s="4"/>
      <c r="E21" s="4"/>
      <c r="F21" s="4"/>
      <c r="G21" s="4"/>
      <c r="H21" s="4"/>
      <c r="I21" s="4"/>
      <c r="J21" s="4"/>
      <c r="K21" s="4"/>
      <c r="L21" s="4"/>
      <c r="M21" s="4"/>
      <c r="N21" s="4"/>
      <c r="O21" s="4"/>
      <c r="P21" s="4"/>
      <c r="Q21" s="4"/>
    </row>
    <row r="22" spans="1:17" ht="30" hidden="1" customHeight="1" x14ac:dyDescent="0.2">
      <c r="A22" s="44" t="s">
        <v>3333</v>
      </c>
      <c r="B22" s="382" t="s">
        <v>3334</v>
      </c>
      <c r="C22" s="383"/>
      <c r="D22" s="4"/>
      <c r="E22" s="4"/>
      <c r="F22" s="4"/>
      <c r="G22" s="4"/>
      <c r="H22" s="4"/>
      <c r="I22" s="4"/>
      <c r="J22" s="4"/>
      <c r="K22" s="4"/>
      <c r="L22" s="4"/>
      <c r="M22" s="4"/>
      <c r="N22" s="4"/>
      <c r="O22" s="4"/>
      <c r="P22" s="4"/>
      <c r="Q22" s="4"/>
    </row>
    <row r="23" spans="1:17" ht="30" hidden="1" customHeight="1" x14ac:dyDescent="0.2">
      <c r="A23" s="44" t="s">
        <v>3335</v>
      </c>
      <c r="B23" s="382" t="s">
        <v>3336</v>
      </c>
      <c r="C23" s="383"/>
      <c r="D23" s="4"/>
      <c r="E23" s="4"/>
      <c r="F23" s="4"/>
      <c r="G23" s="4"/>
      <c r="H23" s="4"/>
      <c r="I23" s="4"/>
      <c r="J23" s="4"/>
      <c r="K23" s="4"/>
      <c r="L23" s="4"/>
      <c r="M23" s="4"/>
      <c r="N23" s="4"/>
      <c r="O23" s="4"/>
      <c r="P23" s="4"/>
      <c r="Q23" s="4"/>
    </row>
    <row r="24" spans="1:17" ht="30" hidden="1" customHeight="1" x14ac:dyDescent="0.2">
      <c r="A24" s="44" t="s">
        <v>3337</v>
      </c>
      <c r="B24" s="382" t="s">
        <v>3338</v>
      </c>
      <c r="C24" s="383"/>
      <c r="D24" s="4"/>
      <c r="E24" s="4"/>
      <c r="F24" s="4"/>
      <c r="G24" s="4"/>
      <c r="H24" s="4"/>
      <c r="I24" s="4"/>
      <c r="J24" s="4"/>
      <c r="K24" s="4"/>
      <c r="L24" s="4"/>
      <c r="M24" s="4"/>
      <c r="N24" s="4"/>
      <c r="O24" s="4"/>
      <c r="P24" s="4"/>
      <c r="Q24" s="4"/>
    </row>
    <row r="25" spans="1:17" ht="30" hidden="1" customHeight="1" x14ac:dyDescent="0.2">
      <c r="A25" s="44" t="s">
        <v>3339</v>
      </c>
      <c r="B25" s="382" t="s">
        <v>3340</v>
      </c>
      <c r="C25" s="383"/>
      <c r="D25" s="4"/>
      <c r="E25" s="4"/>
      <c r="F25" s="4"/>
      <c r="G25" s="4"/>
      <c r="H25" s="4"/>
      <c r="I25" s="4"/>
      <c r="J25" s="4"/>
      <c r="K25" s="4"/>
      <c r="L25" s="4"/>
      <c r="M25" s="4"/>
      <c r="N25" s="4"/>
      <c r="O25" s="4"/>
      <c r="P25" s="4"/>
      <c r="Q25" s="4"/>
    </row>
    <row r="26" spans="1:17" ht="30" hidden="1" customHeight="1" x14ac:dyDescent="0.2">
      <c r="A26" s="44" t="s">
        <v>3341</v>
      </c>
      <c r="B26" s="382" t="s">
        <v>3342</v>
      </c>
      <c r="C26" s="383"/>
      <c r="D26" s="4"/>
      <c r="E26" s="4"/>
      <c r="F26" s="4"/>
      <c r="G26" s="4"/>
      <c r="H26" s="4"/>
      <c r="I26" s="4"/>
      <c r="J26" s="4"/>
      <c r="K26" s="4"/>
      <c r="L26" s="4"/>
      <c r="M26" s="4"/>
      <c r="N26" s="4"/>
      <c r="O26" s="4"/>
      <c r="P26" s="4"/>
      <c r="Q26" s="4"/>
    </row>
    <row r="27" spans="1:17" ht="70.5" hidden="1" customHeight="1" x14ac:dyDescent="0.2">
      <c r="A27" s="44" t="s">
        <v>3343</v>
      </c>
      <c r="B27" s="382" t="s">
        <v>3344</v>
      </c>
      <c r="C27" s="383"/>
      <c r="D27" s="4"/>
      <c r="E27" s="4"/>
      <c r="F27" s="4"/>
      <c r="G27" s="4"/>
      <c r="H27" s="4"/>
      <c r="I27" s="4"/>
      <c r="J27" s="4"/>
      <c r="K27" s="4"/>
      <c r="L27" s="4"/>
      <c r="M27" s="4"/>
      <c r="N27" s="4"/>
      <c r="O27" s="4"/>
      <c r="P27" s="4"/>
      <c r="Q27" s="4"/>
    </row>
    <row r="28" spans="1:17" ht="48" hidden="1" customHeight="1" x14ac:dyDescent="0.2">
      <c r="A28" s="44" t="s">
        <v>3345</v>
      </c>
      <c r="B28" s="382" t="s">
        <v>3346</v>
      </c>
      <c r="C28" s="383"/>
      <c r="D28" s="4"/>
      <c r="E28" s="4"/>
      <c r="F28" s="4"/>
      <c r="G28" s="4"/>
      <c r="H28" s="4"/>
      <c r="I28" s="4"/>
      <c r="J28" s="4"/>
      <c r="K28" s="4"/>
      <c r="L28" s="4"/>
      <c r="M28" s="4"/>
      <c r="N28" s="4"/>
      <c r="O28" s="4"/>
      <c r="P28" s="4"/>
      <c r="Q28" s="4"/>
    </row>
    <row r="29" spans="1:17" ht="100.5" hidden="1" customHeight="1" x14ac:dyDescent="0.2">
      <c r="A29" s="44" t="s">
        <v>3347</v>
      </c>
      <c r="B29" s="382" t="s">
        <v>3348</v>
      </c>
      <c r="C29" s="383"/>
      <c r="D29" s="4"/>
      <c r="E29" s="4"/>
      <c r="F29" s="4"/>
      <c r="G29" s="4"/>
      <c r="H29" s="4"/>
      <c r="I29" s="4"/>
      <c r="J29" s="4"/>
      <c r="K29" s="4"/>
      <c r="L29" s="4"/>
      <c r="M29" s="4"/>
      <c r="N29" s="4"/>
      <c r="O29" s="4"/>
      <c r="P29" s="4"/>
      <c r="Q29" s="4"/>
    </row>
    <row r="30" spans="1:17" ht="45" hidden="1" customHeight="1" x14ac:dyDescent="0.2">
      <c r="A30" s="44" t="s">
        <v>3349</v>
      </c>
      <c r="B30" s="382" t="s">
        <v>3350</v>
      </c>
      <c r="C30" s="383"/>
      <c r="D30" s="4"/>
      <c r="E30" s="4"/>
      <c r="F30" s="4"/>
      <c r="G30" s="4"/>
      <c r="H30" s="4"/>
      <c r="I30" s="4"/>
      <c r="J30" s="4"/>
      <c r="K30" s="4"/>
      <c r="L30" s="4"/>
      <c r="M30" s="4"/>
      <c r="N30" s="4"/>
      <c r="O30" s="4"/>
      <c r="P30" s="4"/>
      <c r="Q30" s="4"/>
    </row>
    <row r="31" spans="1:17" ht="45" hidden="1" customHeight="1" x14ac:dyDescent="0.2">
      <c r="A31" s="44" t="s">
        <v>3351</v>
      </c>
      <c r="B31" s="382" t="s">
        <v>3352</v>
      </c>
      <c r="C31" s="383"/>
      <c r="D31" s="4"/>
      <c r="E31" s="4"/>
      <c r="F31" s="4"/>
      <c r="G31" s="4"/>
      <c r="H31" s="4"/>
      <c r="I31" s="4"/>
      <c r="J31" s="4"/>
      <c r="K31" s="4"/>
      <c r="L31" s="4"/>
      <c r="M31" s="4"/>
      <c r="N31" s="4"/>
      <c r="O31" s="4"/>
      <c r="P31" s="4"/>
      <c r="Q31" s="4"/>
    </row>
    <row r="32" spans="1:17" ht="45" hidden="1" customHeight="1" x14ac:dyDescent="0.2">
      <c r="A32" s="44" t="s">
        <v>3353</v>
      </c>
      <c r="B32" s="382" t="s">
        <v>3354</v>
      </c>
      <c r="C32" s="383"/>
      <c r="D32" s="4"/>
      <c r="E32" s="4"/>
      <c r="F32" s="4"/>
      <c r="G32" s="4"/>
      <c r="H32" s="4"/>
      <c r="I32" s="4"/>
      <c r="J32" s="4"/>
      <c r="K32" s="4"/>
      <c r="L32" s="4"/>
      <c r="M32" s="4"/>
      <c r="N32" s="4"/>
      <c r="O32" s="4"/>
      <c r="P32" s="4"/>
      <c r="Q32" s="4"/>
    </row>
    <row r="33" spans="1:21" ht="72" hidden="1" customHeight="1" x14ac:dyDescent="0.2">
      <c r="A33" s="44" t="s">
        <v>3355</v>
      </c>
      <c r="B33" s="382" t="s">
        <v>3356</v>
      </c>
      <c r="C33" s="383"/>
      <c r="D33" s="4"/>
      <c r="E33" s="4"/>
      <c r="F33" s="4"/>
      <c r="G33" s="4"/>
      <c r="H33" s="4"/>
      <c r="I33" s="4"/>
      <c r="J33" s="4"/>
      <c r="K33" s="4"/>
      <c r="L33" s="4"/>
      <c r="M33" s="4"/>
      <c r="N33" s="4"/>
      <c r="O33" s="4"/>
      <c r="P33" s="4"/>
      <c r="Q33" s="4"/>
    </row>
    <row r="34" spans="1:21" ht="79.5" hidden="1" customHeight="1" x14ac:dyDescent="0.2">
      <c r="A34" s="44" t="s">
        <v>3357</v>
      </c>
      <c r="B34" s="382" t="s">
        <v>3358</v>
      </c>
      <c r="C34" s="383"/>
      <c r="D34" s="4"/>
      <c r="E34" s="4"/>
      <c r="F34" s="4"/>
      <c r="G34" s="4"/>
      <c r="H34" s="4"/>
      <c r="I34" s="4"/>
      <c r="J34" s="4"/>
      <c r="K34" s="4"/>
      <c r="L34" s="4"/>
      <c r="M34" s="4"/>
      <c r="N34" s="4"/>
      <c r="O34" s="4"/>
      <c r="P34" s="4"/>
      <c r="Q34" s="4"/>
    </row>
    <row r="35" spans="1:21" ht="70.5" hidden="1" customHeight="1" x14ac:dyDescent="0.2">
      <c r="A35" s="44" t="s">
        <v>3359</v>
      </c>
      <c r="B35" s="382" t="s">
        <v>3360</v>
      </c>
      <c r="C35" s="383"/>
      <c r="D35" s="4"/>
      <c r="E35" s="4"/>
      <c r="F35" s="4"/>
      <c r="G35" s="4"/>
      <c r="H35" s="4"/>
      <c r="I35" s="4"/>
      <c r="J35" s="4"/>
      <c r="K35" s="4"/>
      <c r="L35" s="4"/>
      <c r="M35" s="4"/>
      <c r="N35" s="4"/>
      <c r="O35" s="4"/>
      <c r="P35" s="4"/>
      <c r="Q35" s="4"/>
    </row>
    <row r="36" spans="1:21" ht="45.75" hidden="1" customHeight="1" x14ac:dyDescent="0.2">
      <c r="A36" s="44" t="s">
        <v>3361</v>
      </c>
      <c r="B36" s="382" t="s">
        <v>3362</v>
      </c>
      <c r="C36" s="383"/>
      <c r="D36" s="4"/>
      <c r="E36" s="4"/>
      <c r="F36" s="4"/>
      <c r="G36" s="4"/>
      <c r="H36" s="4"/>
      <c r="I36" s="4"/>
      <c r="J36" s="4"/>
      <c r="K36" s="4"/>
      <c r="L36" s="4"/>
      <c r="M36" s="4"/>
      <c r="N36" s="4"/>
      <c r="O36" s="4"/>
      <c r="P36" s="4"/>
      <c r="Q36" s="4"/>
    </row>
    <row r="37" spans="1:21" ht="54.75" hidden="1" customHeight="1" x14ac:dyDescent="0.2">
      <c r="A37" s="44" t="s">
        <v>3363</v>
      </c>
      <c r="B37" s="382" t="s">
        <v>3364</v>
      </c>
      <c r="C37" s="383"/>
      <c r="D37" s="4"/>
      <c r="E37" s="4"/>
      <c r="F37" s="4"/>
      <c r="G37" s="4"/>
      <c r="H37" s="4"/>
      <c r="I37" s="4"/>
      <c r="J37" s="4"/>
      <c r="K37" s="4"/>
      <c r="L37" s="4"/>
      <c r="M37" s="4"/>
      <c r="N37" s="4"/>
      <c r="O37" s="4"/>
      <c r="P37" s="4"/>
      <c r="Q37" s="4"/>
    </row>
    <row r="38" spans="1:21" ht="37.5" hidden="1" customHeight="1" x14ac:dyDescent="0.2">
      <c r="A38" s="44" t="s">
        <v>3365</v>
      </c>
      <c r="B38" s="382" t="s">
        <v>3366</v>
      </c>
      <c r="C38" s="383"/>
      <c r="D38" s="4"/>
      <c r="E38" s="4"/>
      <c r="F38" s="4"/>
      <c r="G38" s="4"/>
      <c r="H38" s="4"/>
      <c r="I38" s="4"/>
      <c r="J38" s="4"/>
      <c r="K38" s="4"/>
      <c r="L38" s="4"/>
      <c r="M38" s="4"/>
      <c r="N38" s="4"/>
      <c r="O38" s="4"/>
      <c r="P38" s="4"/>
      <c r="Q38" s="4"/>
    </row>
    <row r="39" spans="1:21" ht="61.5" hidden="1" customHeight="1" x14ac:dyDescent="0.2">
      <c r="A39" s="44" t="s">
        <v>3367</v>
      </c>
      <c r="B39" s="382" t="s">
        <v>3368</v>
      </c>
      <c r="C39" s="383"/>
      <c r="D39" s="4"/>
      <c r="E39" s="4"/>
      <c r="F39" s="4"/>
      <c r="G39" s="4"/>
      <c r="H39" s="4"/>
      <c r="I39" s="4"/>
      <c r="J39" s="4"/>
      <c r="K39" s="4"/>
      <c r="L39" s="4"/>
      <c r="M39" s="4"/>
      <c r="N39" s="4"/>
      <c r="O39" s="4"/>
      <c r="P39" s="4"/>
      <c r="Q39" s="4"/>
    </row>
    <row r="40" spans="1:21" ht="53.25" hidden="1" customHeight="1" x14ac:dyDescent="0.2">
      <c r="A40" s="44" t="s">
        <v>3369</v>
      </c>
      <c r="B40" s="382" t="s">
        <v>3370</v>
      </c>
      <c r="C40" s="383"/>
      <c r="D40" s="4"/>
      <c r="E40" s="4"/>
      <c r="F40" s="4"/>
      <c r="G40" s="4"/>
      <c r="H40" s="4"/>
      <c r="I40" s="4"/>
      <c r="J40" s="4"/>
      <c r="K40" s="4"/>
      <c r="L40" s="4"/>
      <c r="M40" s="4"/>
      <c r="N40" s="4"/>
      <c r="O40" s="4"/>
      <c r="P40" s="4"/>
      <c r="Q40" s="4"/>
    </row>
    <row r="41" spans="1:21" ht="73.5" hidden="1" customHeight="1" x14ac:dyDescent="0.2">
      <c r="A41" s="44" t="s">
        <v>3371</v>
      </c>
      <c r="B41" s="382" t="s">
        <v>3372</v>
      </c>
      <c r="C41" s="383"/>
      <c r="D41" s="4"/>
      <c r="E41" s="4"/>
      <c r="F41" s="4"/>
      <c r="G41" s="4"/>
      <c r="H41" s="4"/>
      <c r="I41" s="4"/>
      <c r="J41" s="4"/>
      <c r="K41" s="4"/>
      <c r="L41" s="4"/>
      <c r="M41" s="4"/>
      <c r="N41" s="4"/>
      <c r="O41" s="4"/>
      <c r="P41" s="4"/>
      <c r="Q41" s="4"/>
    </row>
    <row r="42" spans="1:21" ht="57.75" hidden="1" customHeight="1" x14ac:dyDescent="0.2">
      <c r="A42" s="44" t="s">
        <v>3373</v>
      </c>
      <c r="B42" s="382" t="s">
        <v>3374</v>
      </c>
      <c r="C42" s="383"/>
      <c r="D42" s="4"/>
      <c r="E42" s="4"/>
      <c r="F42" s="4"/>
      <c r="G42" s="4"/>
      <c r="H42" s="4"/>
      <c r="I42" s="4"/>
      <c r="J42" s="4"/>
      <c r="K42" s="4"/>
      <c r="L42" s="4"/>
      <c r="M42" s="4"/>
      <c r="N42" s="4"/>
      <c r="O42" s="4"/>
      <c r="P42" s="4"/>
      <c r="Q42" s="4"/>
    </row>
    <row r="43" spans="1:21" ht="84" hidden="1" customHeight="1" x14ac:dyDescent="0.2">
      <c r="A43" s="44" t="s">
        <v>3375</v>
      </c>
      <c r="B43" s="382" t="s">
        <v>3376</v>
      </c>
      <c r="C43" s="383"/>
      <c r="D43" s="4"/>
      <c r="E43" s="4"/>
      <c r="F43" s="4"/>
      <c r="G43" s="4"/>
      <c r="H43" s="4"/>
      <c r="I43" s="4"/>
      <c r="J43" s="4"/>
      <c r="K43" s="4"/>
      <c r="L43" s="4"/>
      <c r="M43" s="4"/>
      <c r="N43" s="4"/>
      <c r="O43" s="4"/>
      <c r="P43" s="4"/>
      <c r="Q43" s="4"/>
    </row>
    <row r="44" spans="1:21" ht="48" hidden="1" customHeight="1" x14ac:dyDescent="0.2">
      <c r="A44" s="44" t="s">
        <v>3377</v>
      </c>
      <c r="B44" s="382" t="s">
        <v>3378</v>
      </c>
      <c r="C44" s="383"/>
      <c r="D44" s="4"/>
      <c r="E44" s="4"/>
      <c r="F44" s="4"/>
      <c r="G44" s="4"/>
      <c r="H44" s="4"/>
      <c r="I44" s="4"/>
      <c r="J44" s="4"/>
      <c r="K44" s="4"/>
      <c r="L44" s="4"/>
      <c r="M44" s="4"/>
      <c r="N44" s="4"/>
      <c r="O44" s="4"/>
      <c r="P44" s="4"/>
      <c r="Q44" s="4"/>
    </row>
    <row r="45" spans="1:21" ht="57" hidden="1" customHeight="1" x14ac:dyDescent="0.2">
      <c r="A45" s="44" t="s">
        <v>3379</v>
      </c>
      <c r="B45" s="382" t="s">
        <v>3380</v>
      </c>
      <c r="C45" s="383"/>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91" t="s">
        <v>3382</v>
      </c>
      <c r="C46" s="383"/>
      <c r="D46" s="42"/>
      <c r="E46" s="4"/>
      <c r="F46" s="4"/>
      <c r="G46" s="4"/>
      <c r="H46" s="4"/>
      <c r="I46" s="4"/>
      <c r="J46" s="4"/>
      <c r="K46" s="4"/>
      <c r="L46" s="4"/>
      <c r="M46" s="4"/>
      <c r="N46" s="4"/>
      <c r="O46" s="4"/>
      <c r="P46" s="4"/>
      <c r="Q46" s="4"/>
    </row>
    <row r="47" spans="1:21" ht="66" hidden="1" customHeight="1" x14ac:dyDescent="0.2">
      <c r="A47" s="50" t="s">
        <v>3383</v>
      </c>
      <c r="B47" s="392" t="s">
        <v>3384</v>
      </c>
      <c r="C47" s="392"/>
      <c r="D47" s="4"/>
      <c r="E47" s="4"/>
      <c r="F47" s="4"/>
      <c r="G47" s="4"/>
      <c r="H47" s="4"/>
      <c r="I47" s="4"/>
      <c r="J47" s="4"/>
      <c r="K47" s="4"/>
      <c r="L47" s="4"/>
      <c r="M47" s="4"/>
      <c r="N47" s="4"/>
      <c r="O47" s="4"/>
      <c r="P47" s="4"/>
      <c r="Q47" s="4"/>
    </row>
    <row r="48" spans="1:21" ht="123.75" customHeight="1" x14ac:dyDescent="0.2">
      <c r="A48" s="312" t="s">
        <v>3385</v>
      </c>
      <c r="B48" s="390" t="s">
        <v>3386</v>
      </c>
      <c r="C48" s="389"/>
      <c r="D48" s="4"/>
      <c r="E48" s="4"/>
      <c r="F48" s="4"/>
      <c r="G48" s="4"/>
      <c r="H48" s="4"/>
      <c r="I48" s="4"/>
      <c r="J48" s="4"/>
      <c r="K48" s="4"/>
      <c r="L48" s="4"/>
      <c r="M48" s="4"/>
      <c r="N48" s="4"/>
      <c r="O48" s="4"/>
      <c r="P48" s="4"/>
      <c r="Q48" s="4"/>
    </row>
    <row r="49" spans="1:17" s="306" customFormat="1" ht="34.5" customHeight="1" x14ac:dyDescent="0.2">
      <c r="A49" s="312" t="s">
        <v>3387</v>
      </c>
      <c r="B49" s="388" t="s">
        <v>3388</v>
      </c>
      <c r="C49" s="389"/>
      <c r="D49" s="4"/>
      <c r="E49" s="4"/>
      <c r="F49" s="4"/>
      <c r="G49" s="4"/>
      <c r="H49" s="4"/>
      <c r="I49" s="4"/>
      <c r="J49" s="4"/>
      <c r="K49" s="4"/>
      <c r="L49" s="4"/>
      <c r="M49" s="4"/>
      <c r="N49" s="4"/>
      <c r="O49" s="4"/>
      <c r="P49" s="4"/>
      <c r="Q49" s="4"/>
    </row>
    <row r="50" spans="1:17" s="313" customFormat="1" ht="34.5" customHeight="1" x14ac:dyDescent="0.2">
      <c r="A50" s="312" t="s">
        <v>3389</v>
      </c>
      <c r="B50" s="388" t="s">
        <v>3390</v>
      </c>
      <c r="C50" s="389"/>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27" t="s">
        <v>22</v>
      </c>
      <c r="B2" s="328"/>
      <c r="C2" s="328"/>
      <c r="D2" s="328"/>
      <c r="E2" s="328"/>
      <c r="F2" s="328"/>
      <c r="G2" s="328"/>
      <c r="H2" s="328"/>
      <c r="I2" s="328"/>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29" t="s">
        <v>24</v>
      </c>
      <c r="B4" s="330"/>
      <c r="C4" s="330"/>
      <c r="D4" s="330"/>
      <c r="E4" s="330"/>
      <c r="F4" s="330"/>
      <c r="G4" s="330"/>
      <c r="H4" s="330"/>
      <c r="I4" s="330"/>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19749</v>
      </c>
      <c r="H6" s="20" t="s">
        <v>26</v>
      </c>
      <c r="I6" s="21" t="s">
        <v>27</v>
      </c>
      <c r="J6" s="4"/>
      <c r="L6" s="4"/>
      <c r="M6" s="4"/>
      <c r="N6" s="4"/>
      <c r="O6" s="4"/>
      <c r="P6" s="4"/>
      <c r="Q6" s="4"/>
      <c r="R6" s="4"/>
      <c r="S6" s="4"/>
      <c r="T6" s="4"/>
      <c r="U6" s="4"/>
      <c r="V6" s="4"/>
      <c r="W6" s="4"/>
      <c r="X6" s="4"/>
    </row>
    <row r="7" spans="1:24" ht="15" customHeight="1" x14ac:dyDescent="0.2">
      <c r="B7" s="22"/>
      <c r="C7" s="23"/>
      <c r="D7" s="24"/>
      <c r="E7" s="331" t="s">
        <v>28</v>
      </c>
      <c r="F7" s="334" t="s">
        <v>29</v>
      </c>
      <c r="G7" s="335"/>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32"/>
      <c r="F8" s="323" t="s">
        <v>32</v>
      </c>
      <c r="G8" s="324"/>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2"/>
      <c r="F9" s="325" t="s">
        <v>33</v>
      </c>
      <c r="G9" s="326"/>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32"/>
      <c r="F10" s="323" t="s">
        <v>36</v>
      </c>
      <c r="G10" s="324"/>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3"/>
      <c r="F11" s="336" t="s">
        <v>37</v>
      </c>
      <c r="G11" s="337"/>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41" t="s">
        <v>41</v>
      </c>
      <c r="C15" s="342"/>
      <c r="D15" s="342"/>
      <c r="E15" s="342"/>
      <c r="F15" s="343"/>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8" t="s">
        <v>29</v>
      </c>
      <c r="B16" s="344" t="str">
        <f>'PR-RAS'!B6</f>
        <v xml:space="preserve">PRIHODI POSLOVANJA (šifre 61+62+63+64+65+66+67+68) </v>
      </c>
      <c r="C16" s="345"/>
      <c r="D16" s="345"/>
      <c r="E16" s="345"/>
      <c r="F16" s="346"/>
      <c r="G16" s="35" t="str">
        <f>'PR-RAS'!C6</f>
        <v>6</v>
      </c>
      <c r="H16" s="206">
        <f>'PR-RAS'!D6</f>
        <v>2407380</v>
      </c>
      <c r="I16" s="206">
        <f>'PR-RAS'!E6</f>
        <v>2753072.82</v>
      </c>
      <c r="J16" s="4"/>
      <c r="K16" s="4"/>
      <c r="L16" s="4"/>
      <c r="M16" s="4"/>
      <c r="N16" s="4"/>
      <c r="O16" s="4"/>
      <c r="P16" s="4"/>
      <c r="Q16" s="4"/>
      <c r="R16" s="4"/>
      <c r="S16" s="4"/>
      <c r="T16" s="4"/>
      <c r="U16" s="4"/>
      <c r="V16" s="4"/>
      <c r="W16" s="4"/>
      <c r="X16" s="4"/>
    </row>
    <row r="17" spans="1:24" ht="12.75" customHeight="1" x14ac:dyDescent="0.2">
      <c r="A17" s="339"/>
      <c r="B17" s="347" t="str">
        <f>'PR-RAS'!B151</f>
        <v xml:space="preserve">RASHODI POSLOVANJA (šifre 31+32+34+35+36+37+38) </v>
      </c>
      <c r="C17" s="348"/>
      <c r="D17" s="348"/>
      <c r="E17" s="348"/>
      <c r="F17" s="349"/>
      <c r="G17" s="36" t="str">
        <f>'PR-RAS'!C151</f>
        <v>3</v>
      </c>
      <c r="H17" s="206">
        <f>'PR-RAS'!D151</f>
        <v>2293347</v>
      </c>
      <c r="I17" s="206">
        <f>'PR-RAS'!E151</f>
        <v>2335815.66</v>
      </c>
      <c r="J17" s="4"/>
      <c r="K17" s="4"/>
      <c r="L17" s="4"/>
      <c r="M17" s="4"/>
      <c r="N17" s="4"/>
      <c r="O17" s="4"/>
      <c r="P17" s="4"/>
      <c r="Q17" s="4"/>
      <c r="R17" s="4"/>
      <c r="S17" s="4"/>
      <c r="T17" s="4"/>
      <c r="U17" s="4"/>
      <c r="V17" s="4"/>
      <c r="W17" s="4"/>
      <c r="X17" s="4"/>
    </row>
    <row r="18" spans="1:24" ht="12.75" customHeight="1" x14ac:dyDescent="0.2">
      <c r="A18" s="339"/>
      <c r="B18" s="347" t="str">
        <f>'PR-RAS'!B645</f>
        <v>Višak prihoda i primitaka raspoloživ u sljedećem razdoblju (šifre X005 + '9221-9222' - Y005 - '9222-9221')</v>
      </c>
      <c r="C18" s="348"/>
      <c r="D18" s="348"/>
      <c r="E18" s="348"/>
      <c r="F18" s="349"/>
      <c r="G18" s="36" t="str">
        <f>'PR-RAS'!C645</f>
        <v>X006</v>
      </c>
      <c r="H18" s="206">
        <f>'PR-RAS'!D645</f>
        <v>1056229</v>
      </c>
      <c r="I18" s="206">
        <f>'PR-RAS'!E645</f>
        <v>935729.57999999938</v>
      </c>
      <c r="J18" s="4"/>
      <c r="K18" s="4"/>
      <c r="L18" s="4"/>
      <c r="M18" s="4"/>
      <c r="N18" s="4"/>
      <c r="O18" s="4"/>
      <c r="P18" s="4"/>
      <c r="Q18" s="4"/>
      <c r="R18" s="4"/>
      <c r="S18" s="4"/>
      <c r="T18" s="4"/>
      <c r="U18" s="4"/>
      <c r="V18" s="4"/>
      <c r="W18" s="4"/>
      <c r="X18" s="4"/>
    </row>
    <row r="19" spans="1:24" ht="12.75" customHeight="1" x14ac:dyDescent="0.2">
      <c r="A19" s="340"/>
      <c r="B19" s="350" t="str">
        <f>'PR-RAS'!B646</f>
        <v>Manjak prihoda i primitaka za pokriće u sljedećem razdoblju (šifre Y005 + '9222-9221' - X005 - '9221-9222' )</v>
      </c>
      <c r="C19" s="351"/>
      <c r="D19" s="351"/>
      <c r="E19" s="351"/>
      <c r="F19" s="352"/>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8" t="s">
        <v>32</v>
      </c>
      <c r="B20" s="344" t="str">
        <f>BILANCA!B7</f>
        <v>Nefinancijska imovina (šifre 01+02+03+04+05+06)</v>
      </c>
      <c r="C20" s="345"/>
      <c r="D20" s="345"/>
      <c r="E20" s="345"/>
      <c r="F20" s="346"/>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39"/>
      <c r="B21" s="347" t="str">
        <f>BILANCA!B68</f>
        <v>Financijska imovina (šifre 11+12+13+14+15+16+17+19)</v>
      </c>
      <c r="C21" s="348"/>
      <c r="D21" s="348"/>
      <c r="E21" s="348"/>
      <c r="F21" s="349"/>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39"/>
      <c r="B22" s="347" t="str">
        <f>BILANCA!B176</f>
        <v xml:space="preserve">Obveze (šifre 23+24+25+26+29) </v>
      </c>
      <c r="C22" s="348"/>
      <c r="D22" s="348"/>
      <c r="E22" s="348"/>
      <c r="F22" s="349"/>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0"/>
      <c r="B23" s="350" t="str">
        <f>BILANCA!B237</f>
        <v>Vlastiti izvori (šifre 91 + 922 - 93 + 96 do 98)</v>
      </c>
      <c r="C23" s="351"/>
      <c r="D23" s="351"/>
      <c r="E23" s="351"/>
      <c r="F23" s="352"/>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8" t="s">
        <v>45</v>
      </c>
      <c r="B24" s="344" t="str">
        <f>'RAS-funkcijski'!B5</f>
        <v>Opće javne usluge (šifre 011+012+013+014 do 018)</v>
      </c>
      <c r="C24" s="345"/>
      <c r="D24" s="345"/>
      <c r="E24" s="345"/>
      <c r="F24" s="346"/>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39"/>
      <c r="B25" s="347" t="str">
        <f>'RAS-funkcijski'!B35</f>
        <v>Ekonomski poslovi (šifre 041+042+043+044+045+046+047+048+049)</v>
      </c>
      <c r="C25" s="348"/>
      <c r="D25" s="348"/>
      <c r="E25" s="348"/>
      <c r="F25" s="349"/>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39"/>
      <c r="B26" s="347" t="str">
        <f>'RAS-funkcijski'!B88</f>
        <v>Rashodi vezani za stanovanje i kom. pogodnosti koji nisu drugdje svrstani</v>
      </c>
      <c r="C26" s="348"/>
      <c r="D26" s="348"/>
      <c r="E26" s="348"/>
      <c r="F26" s="349"/>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39"/>
      <c r="B27" s="347" t="str">
        <f>'RAS-funkcijski'!B114</f>
        <v>Obrazovanje (šifre 091+092+093+094+095+096+097+098)</v>
      </c>
      <c r="C27" s="348"/>
      <c r="D27" s="348"/>
      <c r="E27" s="348"/>
      <c r="F27" s="349"/>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0"/>
      <c r="B28" s="350" t="str">
        <f>'RAS-funkcijski'!B141</f>
        <v>Kontrolni zbroj (šifre 01+02+03+04+05+06+07+08+09+10)</v>
      </c>
      <c r="C28" s="351"/>
      <c r="D28" s="351"/>
      <c r="E28" s="351"/>
      <c r="F28" s="352"/>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8" t="s">
        <v>36</v>
      </c>
      <c r="B29" s="354" t="str">
        <f>'P-VRIO'!B5</f>
        <v>Promjene u vrijednosti i obujmu imovine (šifre 91511+91512)</v>
      </c>
      <c r="C29" s="345"/>
      <c r="D29" s="345"/>
      <c r="E29" s="345"/>
      <c r="F29" s="346"/>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39"/>
      <c r="B30" s="355" t="str">
        <f>'P-VRIO'!B22</f>
        <v>Promjene u obujmu imovine (šifre P016+P023)</v>
      </c>
      <c r="C30" s="348"/>
      <c r="D30" s="348"/>
      <c r="E30" s="348"/>
      <c r="F30" s="349"/>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39"/>
      <c r="B31" s="355" t="str">
        <f>'P-VRIO'!B38</f>
        <v>Promjene u vrijednosti (revalorizacija) i obujmu obveza (šifre 91521+91522)</v>
      </c>
      <c r="C31" s="348"/>
      <c r="D31" s="348"/>
      <c r="E31" s="348"/>
      <c r="F31" s="349"/>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0"/>
      <c r="B32" s="356" t="str">
        <f>'P-VRIO'!B44</f>
        <v>Promjene u obujmu obveza (šifre P035 do P038)</v>
      </c>
      <c r="C32" s="351"/>
      <c r="D32" s="351"/>
      <c r="E32" s="351"/>
      <c r="F32" s="352"/>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8" t="s">
        <v>37</v>
      </c>
      <c r="B33" s="344" t="str">
        <f>OBVEZE!B5</f>
        <v>Stanje obveza 1. siječnja (=stanju obveza iz Izvještaja o obvezama na 31. prosinca prethodne godine)</v>
      </c>
      <c r="C33" s="345"/>
      <c r="D33" s="345"/>
      <c r="E33" s="345"/>
      <c r="F33" s="346"/>
      <c r="G33" s="180" t="str">
        <f>OBVEZE!C5</f>
        <v>V001</v>
      </c>
      <c r="H33" s="216" t="s">
        <v>46</v>
      </c>
      <c r="I33" s="217">
        <f>OBVEZE!D5</f>
        <v>333553.46999999997</v>
      </c>
      <c r="J33" s="4"/>
      <c r="K33" s="4"/>
      <c r="L33" s="4"/>
      <c r="M33" s="4"/>
      <c r="N33" s="4"/>
      <c r="O33" s="4"/>
      <c r="P33" s="4"/>
      <c r="Q33" s="4"/>
      <c r="R33" s="4"/>
      <c r="S33" s="4"/>
      <c r="T33" s="4"/>
      <c r="U33" s="4"/>
      <c r="V33" s="4"/>
      <c r="W33" s="4"/>
      <c r="X33" s="4"/>
    </row>
    <row r="34" spans="1:24" ht="12.75" customHeight="1" x14ac:dyDescent="0.2">
      <c r="A34" s="339"/>
      <c r="B34" s="347" t="str">
        <f>OBVEZE!B42</f>
        <v>Stanje obveza na kraju izvještajnog razdoblja (šifre V001+V002-V004) i (šifre V007+V009)</v>
      </c>
      <c r="C34" s="348"/>
      <c r="D34" s="348"/>
      <c r="E34" s="348"/>
      <c r="F34" s="349"/>
      <c r="G34" s="181" t="str">
        <f>OBVEZE!C42</f>
        <v>V006</v>
      </c>
      <c r="H34" s="210" t="s">
        <v>46</v>
      </c>
      <c r="I34" s="211">
        <f>OBVEZE!D42</f>
        <v>274239.66999999993</v>
      </c>
      <c r="J34" s="4"/>
      <c r="K34" s="4"/>
      <c r="L34" s="4"/>
      <c r="M34" s="4"/>
      <c r="N34" s="4"/>
      <c r="O34" s="4"/>
      <c r="P34" s="4"/>
      <c r="Q34" s="4"/>
      <c r="R34" s="4"/>
      <c r="S34" s="4"/>
      <c r="T34" s="4"/>
      <c r="U34" s="4"/>
      <c r="V34" s="4"/>
      <c r="W34" s="4"/>
      <c r="X34" s="4"/>
    </row>
    <row r="35" spans="1:24" ht="12.75" customHeight="1" x14ac:dyDescent="0.2">
      <c r="A35" s="339"/>
      <c r="B35" s="347" t="str">
        <f>OBVEZE!B43</f>
        <v>Stanje dospjelih obveza na kraju izvještajnog razdoblja (šifre V008+D23+D24 + 'D dio 25,26')</v>
      </c>
      <c r="C35" s="348"/>
      <c r="D35" s="348"/>
      <c r="E35" s="348"/>
      <c r="F35" s="349"/>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0"/>
      <c r="B36" s="350" t="str">
        <f>OBVEZE!B101</f>
        <v>Stanje nedospjelih obveza na kraju izvještajnog razdoblja (šifre V010 + ND23 + ND24 + 'ND dio 25,26')</v>
      </c>
      <c r="C36" s="351"/>
      <c r="D36" s="351"/>
      <c r="E36" s="351"/>
      <c r="F36" s="352"/>
      <c r="G36" s="182" t="str">
        <f>OBVEZE!C101</f>
        <v>V009</v>
      </c>
      <c r="H36" s="214" t="s">
        <v>46</v>
      </c>
      <c r="I36" s="215">
        <f>OBVEZE!D101</f>
        <v>274239.67</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53" t="s">
        <v>47</v>
      </c>
      <c r="I39" s="35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946" zoomScaleNormal="100" workbookViewId="0">
      <selection activeCell="D651" sqref="D651"/>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2407380</v>
      </c>
      <c r="E6" s="56">
        <f>E7+E44+E50+E82+E106+E124+E133+E139</f>
        <v>2753072.82</v>
      </c>
      <c r="F6" s="57">
        <f t="shared" ref="F6:F131" si="0">IF(D6&lt;&gt;0,IF(E6/D6&gt;=100,"&gt;&gt;100",E6/D6*100),"-")</f>
        <v>114.35971138748349</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1566870</v>
      </c>
      <c r="E50" s="60">
        <f>E51+E54+E59+E62+E65+E68+E71+E74+E77</f>
        <v>1574021.5699999998</v>
      </c>
      <c r="F50" s="57">
        <f t="shared" si="0"/>
        <v>100.45642395348689</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1566870</v>
      </c>
      <c r="E68" s="56">
        <f t="shared" si="15"/>
        <v>1574021.5699999998</v>
      </c>
      <c r="F68" s="57">
        <f t="shared" si="0"/>
        <v>100.45642395348689</v>
      </c>
    </row>
    <row r="69" spans="1:6" ht="12.75" customHeight="1" x14ac:dyDescent="0.2">
      <c r="A69" s="54" t="s">
        <v>181</v>
      </c>
      <c r="B69" s="88" t="s">
        <v>182</v>
      </c>
      <c r="C69" s="55" t="s">
        <v>181</v>
      </c>
      <c r="D69" s="284">
        <v>1566870</v>
      </c>
      <c r="E69" s="284">
        <v>1525508.93</v>
      </c>
      <c r="F69" s="57">
        <f t="shared" si="0"/>
        <v>97.360274304824273</v>
      </c>
    </row>
    <row r="70" spans="1:6" ht="24" x14ac:dyDescent="0.2">
      <c r="A70" s="54" t="s">
        <v>183</v>
      </c>
      <c r="B70" s="88" t="s">
        <v>184</v>
      </c>
      <c r="C70" s="55" t="s">
        <v>183</v>
      </c>
      <c r="D70" s="284"/>
      <c r="E70" s="284">
        <v>48512.639999999999</v>
      </c>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194</v>
      </c>
      <c r="E82" s="56">
        <f t="shared" si="19"/>
        <v>5.39</v>
      </c>
      <c r="F82" s="57">
        <f t="shared" si="0"/>
        <v>2.7783505154639174</v>
      </c>
    </row>
    <row r="83" spans="1:6" ht="12.75" customHeight="1" x14ac:dyDescent="0.2">
      <c r="A83" s="54">
        <v>641</v>
      </c>
      <c r="B83" s="88" t="s">
        <v>209</v>
      </c>
      <c r="C83" s="55" t="s">
        <v>210</v>
      </c>
      <c r="D83" s="56">
        <f t="shared" ref="D83:E83" si="20">SUM(D84:D90)</f>
        <v>194</v>
      </c>
      <c r="E83" s="56">
        <f t="shared" si="20"/>
        <v>5.39</v>
      </c>
      <c r="F83" s="57">
        <f t="shared" si="0"/>
        <v>2.7783505154639174</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6</v>
      </c>
      <c r="E85" s="284">
        <v>5.39</v>
      </c>
      <c r="F85" s="57">
        <f t="shared" si="0"/>
        <v>89.833333333333329</v>
      </c>
    </row>
    <row r="86" spans="1:6" ht="12.75" customHeight="1" x14ac:dyDescent="0.2">
      <c r="A86" s="54">
        <v>6414</v>
      </c>
      <c r="B86" s="88" t="s">
        <v>215</v>
      </c>
      <c r="C86" s="55" t="s">
        <v>216</v>
      </c>
      <c r="D86" s="284">
        <v>188</v>
      </c>
      <c r="E86" s="284"/>
      <c r="F86" s="57">
        <f t="shared" si="0"/>
        <v>0</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342095</v>
      </c>
      <c r="E106" s="56">
        <f t="shared" si="23"/>
        <v>540625</v>
      </c>
      <c r="F106" s="57">
        <f t="shared" si="0"/>
        <v>158.03358716146099</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342095</v>
      </c>
      <c r="E112" s="56">
        <f t="shared" si="25"/>
        <v>540625</v>
      </c>
      <c r="F112" s="57">
        <f t="shared" si="0"/>
        <v>158.03358716146099</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342095</v>
      </c>
      <c r="E117" s="284">
        <v>540625</v>
      </c>
      <c r="F117" s="57">
        <f t="shared" si="0"/>
        <v>158.03358716146099</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30148</v>
      </c>
      <c r="F124" s="57" t="str">
        <f t="shared" si="0"/>
        <v>-</v>
      </c>
    </row>
    <row r="125" spans="1:6" ht="12.75" customHeight="1" x14ac:dyDescent="0.2">
      <c r="A125" s="54">
        <v>661</v>
      </c>
      <c r="B125" s="100" t="s">
        <v>293</v>
      </c>
      <c r="C125" s="55" t="s">
        <v>294</v>
      </c>
      <c r="D125" s="56">
        <f t="shared" ref="D125:E125" si="28">SUM(D126:D127)</f>
        <v>0</v>
      </c>
      <c r="E125" s="56">
        <f t="shared" si="28"/>
        <v>30148</v>
      </c>
      <c r="F125" s="57" t="str">
        <f t="shared" si="0"/>
        <v>-</v>
      </c>
    </row>
    <row r="126" spans="1:6" ht="12.75" customHeight="1" x14ac:dyDescent="0.2">
      <c r="A126" s="54">
        <v>6614</v>
      </c>
      <c r="B126" s="100" t="s">
        <v>295</v>
      </c>
      <c r="C126" s="55" t="s">
        <v>296</v>
      </c>
      <c r="D126" s="284"/>
      <c r="E126" s="284">
        <v>1588</v>
      </c>
      <c r="F126" s="57" t="str">
        <f t="shared" si="0"/>
        <v>-</v>
      </c>
    </row>
    <row r="127" spans="1:6" ht="12.75" customHeight="1" x14ac:dyDescent="0.2">
      <c r="A127" s="54">
        <v>6615</v>
      </c>
      <c r="B127" s="100" t="s">
        <v>297</v>
      </c>
      <c r="C127" s="55" t="s">
        <v>298</v>
      </c>
      <c r="D127" s="284"/>
      <c r="E127" s="284">
        <v>28560</v>
      </c>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498221</v>
      </c>
      <c r="E133" s="56">
        <f t="shared" si="30"/>
        <v>608272.86</v>
      </c>
      <c r="F133" s="57">
        <f t="shared" ref="F133:F223" si="31">IF(D133&lt;&gt;0,IF(E133/D133&gt;=100,"&gt;&gt;100",E133/D133*100),"-")</f>
        <v>122.08896453581843</v>
      </c>
    </row>
    <row r="134" spans="1:6" ht="24" x14ac:dyDescent="0.2">
      <c r="A134" s="54">
        <v>671</v>
      </c>
      <c r="B134" s="229" t="s">
        <v>311</v>
      </c>
      <c r="C134" s="55" t="s">
        <v>312</v>
      </c>
      <c r="D134" s="56">
        <f t="shared" ref="D134:E134" si="32">SUM(D135:D137)</f>
        <v>498221</v>
      </c>
      <c r="E134" s="56">
        <f t="shared" si="32"/>
        <v>608272.86</v>
      </c>
      <c r="F134" s="57">
        <f t="shared" si="31"/>
        <v>122.08896453581843</v>
      </c>
    </row>
    <row r="135" spans="1:6" ht="12.75" customHeight="1" x14ac:dyDescent="0.2">
      <c r="A135" s="54">
        <v>6711</v>
      </c>
      <c r="B135" s="88" t="s">
        <v>313</v>
      </c>
      <c r="C135" s="55" t="s">
        <v>314</v>
      </c>
      <c r="D135" s="284">
        <v>498221</v>
      </c>
      <c r="E135" s="284">
        <v>608272.86</v>
      </c>
      <c r="F135" s="57">
        <f t="shared" si="31"/>
        <v>122.08896453581843</v>
      </c>
    </row>
    <row r="136" spans="1:6" ht="24" x14ac:dyDescent="0.2">
      <c r="A136" s="54">
        <v>6712</v>
      </c>
      <c r="B136" s="229" t="s">
        <v>315</v>
      </c>
      <c r="C136" s="55" t="s">
        <v>316</v>
      </c>
      <c r="D136" s="284"/>
      <c r="E136" s="284"/>
      <c r="F136" s="57" t="str">
        <f t="shared" si="31"/>
        <v>-</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2293347</v>
      </c>
      <c r="E151" s="56">
        <f t="shared" si="35"/>
        <v>2335815.66</v>
      </c>
      <c r="F151" s="57">
        <f t="shared" si="31"/>
        <v>101.85182006909552</v>
      </c>
    </row>
    <row r="152" spans="1:6" ht="12.75" customHeight="1" x14ac:dyDescent="0.2">
      <c r="A152" s="54">
        <v>31</v>
      </c>
      <c r="B152" s="88" t="s">
        <v>346</v>
      </c>
      <c r="C152" s="55" t="s">
        <v>35</v>
      </c>
      <c r="D152" s="56">
        <f t="shared" ref="D152:E152" si="36">D153+D158+D159</f>
        <v>1570444</v>
      </c>
      <c r="E152" s="56">
        <f t="shared" si="36"/>
        <v>1468042.5799999998</v>
      </c>
      <c r="F152" s="57">
        <f t="shared" si="31"/>
        <v>93.479460585668761</v>
      </c>
    </row>
    <row r="153" spans="1:6" ht="12.75" customHeight="1" x14ac:dyDescent="0.2">
      <c r="A153" s="54">
        <v>311</v>
      </c>
      <c r="B153" s="88" t="s">
        <v>347</v>
      </c>
      <c r="C153" s="55" t="s">
        <v>348</v>
      </c>
      <c r="D153" s="56">
        <f t="shared" ref="D153:E153" si="37">SUM(D154:D157)</f>
        <v>1301771</v>
      </c>
      <c r="E153" s="56">
        <f t="shared" si="37"/>
        <v>1222809.6299999999</v>
      </c>
      <c r="F153" s="57">
        <f t="shared" si="31"/>
        <v>93.934311795238941</v>
      </c>
    </row>
    <row r="154" spans="1:6" ht="12.75" customHeight="1" x14ac:dyDescent="0.2">
      <c r="A154" s="54">
        <v>3111</v>
      </c>
      <c r="B154" s="88" t="s">
        <v>349</v>
      </c>
      <c r="C154" s="55" t="s">
        <v>350</v>
      </c>
      <c r="D154" s="284">
        <v>1301771</v>
      </c>
      <c r="E154" s="284">
        <v>1222809.6299999999</v>
      </c>
      <c r="F154" s="57">
        <f t="shared" si="31"/>
        <v>93.934311795238941</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c r="F156" s="57" t="str">
        <f t="shared" si="31"/>
        <v>-</v>
      </c>
    </row>
    <row r="157" spans="1:6" ht="12.75" customHeight="1" x14ac:dyDescent="0.2">
      <c r="A157" s="54">
        <v>3114</v>
      </c>
      <c r="B157" s="88" t="s">
        <v>355</v>
      </c>
      <c r="C157" s="55" t="s">
        <v>356</v>
      </c>
      <c r="D157" s="284"/>
      <c r="E157" s="284"/>
      <c r="F157" s="57" t="str">
        <f t="shared" si="31"/>
        <v>-</v>
      </c>
    </row>
    <row r="158" spans="1:6" ht="12.75" customHeight="1" x14ac:dyDescent="0.2">
      <c r="A158" s="54">
        <v>312</v>
      </c>
      <c r="B158" s="88" t="s">
        <v>357</v>
      </c>
      <c r="C158" s="55" t="s">
        <v>358</v>
      </c>
      <c r="D158" s="284">
        <v>52580</v>
      </c>
      <c r="E158" s="284">
        <v>43469.29</v>
      </c>
      <c r="F158" s="57">
        <f t="shared" si="31"/>
        <v>82.672670216812477</v>
      </c>
    </row>
    <row r="159" spans="1:6" ht="12.75" customHeight="1" x14ac:dyDescent="0.2">
      <c r="A159" s="54">
        <v>313</v>
      </c>
      <c r="B159" s="88" t="s">
        <v>359</v>
      </c>
      <c r="C159" s="55" t="s">
        <v>360</v>
      </c>
      <c r="D159" s="56">
        <f t="shared" ref="D159:E159" si="38">SUM(D160:D162)</f>
        <v>216093</v>
      </c>
      <c r="E159" s="56">
        <f t="shared" si="38"/>
        <v>201763.66</v>
      </c>
      <c r="F159" s="57">
        <f t="shared" si="31"/>
        <v>93.368901352658355</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214428</v>
      </c>
      <c r="E161" s="284">
        <v>201763.66</v>
      </c>
      <c r="F161" s="57">
        <f t="shared" si="31"/>
        <v>94.09389631951052</v>
      </c>
    </row>
    <row r="162" spans="1:6" ht="12.75" customHeight="1" x14ac:dyDescent="0.2">
      <c r="A162" s="54">
        <v>3133</v>
      </c>
      <c r="B162" s="88" t="s">
        <v>364</v>
      </c>
      <c r="C162" s="55" t="s">
        <v>365</v>
      </c>
      <c r="D162" s="284">
        <v>1665</v>
      </c>
      <c r="E162" s="284"/>
      <c r="F162" s="57">
        <f t="shared" si="31"/>
        <v>0</v>
      </c>
    </row>
    <row r="163" spans="1:6" ht="12.75" customHeight="1" x14ac:dyDescent="0.2">
      <c r="A163" s="54">
        <v>32</v>
      </c>
      <c r="B163" s="88" t="s">
        <v>366</v>
      </c>
      <c r="C163" s="55" t="s">
        <v>367</v>
      </c>
      <c r="D163" s="56">
        <f t="shared" ref="D163:E163" si="39">D164+D169+D177+D187+D188</f>
        <v>719118</v>
      </c>
      <c r="E163" s="56">
        <f t="shared" si="39"/>
        <v>864788.1100000001</v>
      </c>
      <c r="F163" s="57">
        <f t="shared" si="31"/>
        <v>120.25677427070384</v>
      </c>
    </row>
    <row r="164" spans="1:6" ht="12.75" customHeight="1" x14ac:dyDescent="0.2">
      <c r="A164" s="54">
        <v>321</v>
      </c>
      <c r="B164" s="88" t="s">
        <v>368</v>
      </c>
      <c r="C164" s="55" t="s">
        <v>369</v>
      </c>
      <c r="D164" s="56">
        <f t="shared" ref="D164:E164" si="40">SUM(D165:D168)</f>
        <v>61885</v>
      </c>
      <c r="E164" s="56">
        <f t="shared" si="40"/>
        <v>87334.399999999994</v>
      </c>
      <c r="F164" s="57">
        <f t="shared" si="31"/>
        <v>141.12369718025369</v>
      </c>
    </row>
    <row r="165" spans="1:6" ht="12.75" customHeight="1" x14ac:dyDescent="0.2">
      <c r="A165" s="54">
        <v>3211</v>
      </c>
      <c r="B165" s="88" t="s">
        <v>370</v>
      </c>
      <c r="C165" s="55" t="s">
        <v>371</v>
      </c>
      <c r="D165" s="284">
        <v>4466</v>
      </c>
      <c r="E165" s="284">
        <v>19495.919999999998</v>
      </c>
      <c r="F165" s="57">
        <f t="shared" si="31"/>
        <v>436.54097626511418</v>
      </c>
    </row>
    <row r="166" spans="1:6" ht="12.75" customHeight="1" x14ac:dyDescent="0.2">
      <c r="A166" s="54">
        <v>3212</v>
      </c>
      <c r="B166" s="88" t="s">
        <v>372</v>
      </c>
      <c r="C166" s="55" t="s">
        <v>373</v>
      </c>
      <c r="D166" s="284">
        <v>56881</v>
      </c>
      <c r="E166" s="284">
        <v>66599.48</v>
      </c>
      <c r="F166" s="57">
        <f t="shared" si="31"/>
        <v>117.0856349220302</v>
      </c>
    </row>
    <row r="167" spans="1:6" ht="12.75" customHeight="1" x14ac:dyDescent="0.2">
      <c r="A167" s="54">
        <v>3213</v>
      </c>
      <c r="B167" s="88" t="s">
        <v>374</v>
      </c>
      <c r="C167" s="55" t="s">
        <v>375</v>
      </c>
      <c r="D167" s="284">
        <v>405</v>
      </c>
      <c r="E167" s="284">
        <v>1100</v>
      </c>
      <c r="F167" s="57">
        <f t="shared" si="31"/>
        <v>271.60493827160496</v>
      </c>
    </row>
    <row r="168" spans="1:6" ht="12.75" customHeight="1" x14ac:dyDescent="0.2">
      <c r="A168" s="54">
        <v>3214</v>
      </c>
      <c r="B168" s="88" t="s">
        <v>376</v>
      </c>
      <c r="C168" s="55" t="s">
        <v>377</v>
      </c>
      <c r="D168" s="284">
        <v>133</v>
      </c>
      <c r="E168" s="284">
        <v>139</v>
      </c>
      <c r="F168" s="57">
        <f t="shared" si="31"/>
        <v>104.51127819548873</v>
      </c>
    </row>
    <row r="169" spans="1:6" ht="12.75" customHeight="1" x14ac:dyDescent="0.2">
      <c r="A169" s="54">
        <v>322</v>
      </c>
      <c r="B169" s="88" t="s">
        <v>378</v>
      </c>
      <c r="C169" s="55" t="s">
        <v>379</v>
      </c>
      <c r="D169" s="56">
        <f t="shared" ref="D169:E169" si="41">SUM(D170:D176)</f>
        <v>471441</v>
      </c>
      <c r="E169" s="56">
        <f t="shared" si="41"/>
        <v>599163.22000000009</v>
      </c>
      <c r="F169" s="57">
        <f t="shared" si="31"/>
        <v>127.09187788079528</v>
      </c>
    </row>
    <row r="170" spans="1:6" ht="12.75" customHeight="1" x14ac:dyDescent="0.2">
      <c r="A170" s="54">
        <v>3221</v>
      </c>
      <c r="B170" s="88" t="s">
        <v>380</v>
      </c>
      <c r="C170" s="55" t="s">
        <v>381</v>
      </c>
      <c r="D170" s="284">
        <v>40703</v>
      </c>
      <c r="E170" s="284">
        <v>40388.620000000003</v>
      </c>
      <c r="F170" s="57">
        <f t="shared" si="31"/>
        <v>99.227624499422646</v>
      </c>
    </row>
    <row r="171" spans="1:6" ht="12.75" customHeight="1" x14ac:dyDescent="0.2">
      <c r="A171" s="54">
        <v>3222</v>
      </c>
      <c r="B171" s="88" t="s">
        <v>382</v>
      </c>
      <c r="C171" s="55" t="s">
        <v>383</v>
      </c>
      <c r="D171" s="284">
        <v>269302</v>
      </c>
      <c r="E171" s="284">
        <v>394108.09</v>
      </c>
      <c r="F171" s="57">
        <f t="shared" si="31"/>
        <v>146.34428634024258</v>
      </c>
    </row>
    <row r="172" spans="1:6" ht="12.75" customHeight="1" x14ac:dyDescent="0.2">
      <c r="A172" s="54">
        <v>3223</v>
      </c>
      <c r="B172" s="88" t="s">
        <v>384</v>
      </c>
      <c r="C172" s="55" t="s">
        <v>385</v>
      </c>
      <c r="D172" s="284">
        <v>133284</v>
      </c>
      <c r="E172" s="284">
        <v>151300.29</v>
      </c>
      <c r="F172" s="57">
        <f t="shared" si="31"/>
        <v>113.51721887098228</v>
      </c>
    </row>
    <row r="173" spans="1:6" ht="12.75" customHeight="1" x14ac:dyDescent="0.2">
      <c r="A173" s="54">
        <v>3224</v>
      </c>
      <c r="B173" s="88" t="s">
        <v>386</v>
      </c>
      <c r="C173" s="55" t="s">
        <v>387</v>
      </c>
      <c r="D173" s="284">
        <v>10039</v>
      </c>
      <c r="E173" s="284">
        <v>5450.15</v>
      </c>
      <c r="F173" s="57">
        <f t="shared" si="31"/>
        <v>54.289769897400134</v>
      </c>
    </row>
    <row r="174" spans="1:6" ht="12.75" customHeight="1" x14ac:dyDescent="0.2">
      <c r="A174" s="54">
        <v>3225</v>
      </c>
      <c r="B174" s="88" t="s">
        <v>388</v>
      </c>
      <c r="C174" s="55" t="s">
        <v>389</v>
      </c>
      <c r="D174" s="284">
        <v>17188</v>
      </c>
      <c r="E174" s="284">
        <v>7112.68</v>
      </c>
      <c r="F174" s="57">
        <f t="shared" si="31"/>
        <v>41.38166162438911</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v>925</v>
      </c>
      <c r="E176" s="284">
        <v>803.39</v>
      </c>
      <c r="F176" s="57">
        <f t="shared" si="31"/>
        <v>86.852972972972978</v>
      </c>
    </row>
    <row r="177" spans="1:6" ht="12.75" customHeight="1" x14ac:dyDescent="0.2">
      <c r="A177" s="54">
        <v>323</v>
      </c>
      <c r="B177" s="88" t="s">
        <v>394</v>
      </c>
      <c r="C177" s="55" t="s">
        <v>395</v>
      </c>
      <c r="D177" s="56">
        <f t="shared" ref="D177:E177" si="42">SUM(D178:D186)</f>
        <v>160982</v>
      </c>
      <c r="E177" s="56">
        <f t="shared" si="42"/>
        <v>150904.38</v>
      </c>
      <c r="F177" s="57">
        <f t="shared" si="31"/>
        <v>93.739908809680585</v>
      </c>
    </row>
    <row r="178" spans="1:6" ht="12.75" customHeight="1" x14ac:dyDescent="0.2">
      <c r="A178" s="54">
        <v>3231</v>
      </c>
      <c r="B178" s="88" t="s">
        <v>396</v>
      </c>
      <c r="C178" s="55" t="s">
        <v>397</v>
      </c>
      <c r="D178" s="284">
        <v>9439</v>
      </c>
      <c r="E178" s="284">
        <v>20756.43</v>
      </c>
      <c r="F178" s="57">
        <f t="shared" si="31"/>
        <v>219.90073100964085</v>
      </c>
    </row>
    <row r="179" spans="1:6" ht="12.75" customHeight="1" x14ac:dyDescent="0.2">
      <c r="A179" s="54">
        <v>3232</v>
      </c>
      <c r="B179" s="88" t="s">
        <v>398</v>
      </c>
      <c r="C179" s="55" t="s">
        <v>399</v>
      </c>
      <c r="D179" s="284">
        <v>19867</v>
      </c>
      <c r="E179" s="284">
        <v>19638.62</v>
      </c>
      <c r="F179" s="57">
        <f t="shared" si="31"/>
        <v>98.850455529269638</v>
      </c>
    </row>
    <row r="180" spans="1:6" ht="12.75" customHeight="1" x14ac:dyDescent="0.2">
      <c r="A180" s="54">
        <v>3233</v>
      </c>
      <c r="B180" s="88" t="s">
        <v>400</v>
      </c>
      <c r="C180" s="55" t="s">
        <v>401</v>
      </c>
      <c r="D180" s="284"/>
      <c r="E180" s="284"/>
      <c r="F180" s="57" t="str">
        <f t="shared" si="31"/>
        <v>-</v>
      </c>
    </row>
    <row r="181" spans="1:6" ht="12.75" customHeight="1" x14ac:dyDescent="0.2">
      <c r="A181" s="54">
        <v>3234</v>
      </c>
      <c r="B181" s="88" t="s">
        <v>402</v>
      </c>
      <c r="C181" s="55" t="s">
        <v>403</v>
      </c>
      <c r="D181" s="284">
        <v>37640</v>
      </c>
      <c r="E181" s="284">
        <v>47173.78</v>
      </c>
      <c r="F181" s="57">
        <f t="shared" si="31"/>
        <v>125.32885228480339</v>
      </c>
    </row>
    <row r="182" spans="1:6" ht="12.75" customHeight="1" x14ac:dyDescent="0.2">
      <c r="A182" s="54">
        <v>3235</v>
      </c>
      <c r="B182" s="88" t="s">
        <v>404</v>
      </c>
      <c r="C182" s="55" t="s">
        <v>405</v>
      </c>
      <c r="D182" s="284">
        <v>1758</v>
      </c>
      <c r="E182" s="284">
        <v>9225.99</v>
      </c>
      <c r="F182" s="57">
        <f t="shared" si="31"/>
        <v>524.80034129692831</v>
      </c>
    </row>
    <row r="183" spans="1:6" ht="12.75" customHeight="1" x14ac:dyDescent="0.2">
      <c r="A183" s="54">
        <v>3236</v>
      </c>
      <c r="B183" s="88" t="s">
        <v>406</v>
      </c>
      <c r="C183" s="55" t="s">
        <v>407</v>
      </c>
      <c r="D183" s="284">
        <v>1508</v>
      </c>
      <c r="E183" s="284">
        <v>2737.5</v>
      </c>
      <c r="F183" s="57">
        <f t="shared" si="31"/>
        <v>181.5318302387268</v>
      </c>
    </row>
    <row r="184" spans="1:6" ht="12.75" customHeight="1" x14ac:dyDescent="0.2">
      <c r="A184" s="54">
        <v>3237</v>
      </c>
      <c r="B184" s="88" t="s">
        <v>408</v>
      </c>
      <c r="C184" s="55" t="s">
        <v>409</v>
      </c>
      <c r="D184" s="284">
        <v>62742</v>
      </c>
      <c r="E184" s="284">
        <v>20984.69</v>
      </c>
      <c r="F184" s="57">
        <f t="shared" si="31"/>
        <v>33.446001083803509</v>
      </c>
    </row>
    <row r="185" spans="1:6" ht="12.75" customHeight="1" x14ac:dyDescent="0.2">
      <c r="A185" s="54">
        <v>3238</v>
      </c>
      <c r="B185" s="88" t="s">
        <v>410</v>
      </c>
      <c r="C185" s="55" t="s">
        <v>411</v>
      </c>
      <c r="D185" s="284">
        <v>23385</v>
      </c>
      <c r="E185" s="284">
        <v>25574.34</v>
      </c>
      <c r="F185" s="57">
        <f t="shared" si="31"/>
        <v>109.36215522771006</v>
      </c>
    </row>
    <row r="186" spans="1:6" ht="12.75" customHeight="1" x14ac:dyDescent="0.2">
      <c r="A186" s="54">
        <v>3239</v>
      </c>
      <c r="B186" s="88" t="s">
        <v>412</v>
      </c>
      <c r="C186" s="55" t="s">
        <v>413</v>
      </c>
      <c r="D186" s="284">
        <v>4643</v>
      </c>
      <c r="E186" s="284">
        <v>4813.03</v>
      </c>
      <c r="F186" s="57">
        <f t="shared" si="31"/>
        <v>103.6620719362481</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24810</v>
      </c>
      <c r="E188" s="56">
        <f t="shared" si="43"/>
        <v>27386.11</v>
      </c>
      <c r="F188" s="57">
        <f t="shared" si="31"/>
        <v>110.3833534864974</v>
      </c>
    </row>
    <row r="189" spans="1:6" ht="12.75" customHeight="1" x14ac:dyDescent="0.2">
      <c r="A189" s="54">
        <v>3291</v>
      </c>
      <c r="B189" s="229" t="s">
        <v>418</v>
      </c>
      <c r="C189" s="55" t="s">
        <v>419</v>
      </c>
      <c r="D189" s="284"/>
      <c r="E189" s="284"/>
      <c r="F189" s="57" t="str">
        <f t="shared" si="31"/>
        <v>-</v>
      </c>
    </row>
    <row r="190" spans="1:6" ht="12.75" customHeight="1" x14ac:dyDescent="0.2">
      <c r="A190" s="54">
        <v>3292</v>
      </c>
      <c r="B190" s="88" t="s">
        <v>420</v>
      </c>
      <c r="C190" s="55" t="s">
        <v>421</v>
      </c>
      <c r="D190" s="284">
        <v>3911</v>
      </c>
      <c r="E190" s="284">
        <v>3955.34</v>
      </c>
      <c r="F190" s="57">
        <f t="shared" si="31"/>
        <v>101.13372538992584</v>
      </c>
    </row>
    <row r="191" spans="1:6" ht="12.75" customHeight="1" x14ac:dyDescent="0.2">
      <c r="A191" s="54">
        <v>3293</v>
      </c>
      <c r="B191" s="88" t="s">
        <v>422</v>
      </c>
      <c r="C191" s="55" t="s">
        <v>423</v>
      </c>
      <c r="D191" s="284">
        <v>3279</v>
      </c>
      <c r="E191" s="284">
        <v>2197.29</v>
      </c>
      <c r="F191" s="57">
        <f t="shared" si="31"/>
        <v>67.010978956999082</v>
      </c>
    </row>
    <row r="192" spans="1:6" ht="12.75" customHeight="1" x14ac:dyDescent="0.2">
      <c r="A192" s="54">
        <v>3294</v>
      </c>
      <c r="B192" s="88" t="s">
        <v>424</v>
      </c>
      <c r="C192" s="55" t="s">
        <v>425</v>
      </c>
      <c r="D192" s="284">
        <v>350</v>
      </c>
      <c r="E192" s="284">
        <v>100</v>
      </c>
      <c r="F192" s="57">
        <f t="shared" si="31"/>
        <v>28.571428571428569</v>
      </c>
    </row>
    <row r="193" spans="1:6" ht="12.75" customHeight="1" x14ac:dyDescent="0.2">
      <c r="A193" s="54">
        <v>3295</v>
      </c>
      <c r="B193" s="88" t="s">
        <v>426</v>
      </c>
      <c r="C193" s="55" t="s">
        <v>427</v>
      </c>
      <c r="D193" s="284">
        <v>12590</v>
      </c>
      <c r="E193" s="284">
        <v>6745</v>
      </c>
      <c r="F193" s="57">
        <f t="shared" si="31"/>
        <v>53.574265289912624</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4680</v>
      </c>
      <c r="E195" s="284">
        <v>14388.48</v>
      </c>
      <c r="F195" s="57">
        <f t="shared" si="31"/>
        <v>307.44615384615383</v>
      </c>
    </row>
    <row r="196" spans="1:6" ht="12.75" customHeight="1" x14ac:dyDescent="0.2">
      <c r="A196" s="54">
        <v>34</v>
      </c>
      <c r="B196" s="229" t="s">
        <v>432</v>
      </c>
      <c r="C196" s="55" t="s">
        <v>433</v>
      </c>
      <c r="D196" s="56">
        <f t="shared" ref="D196:E196" si="44">D197+D202+D210</f>
        <v>3785</v>
      </c>
      <c r="E196" s="56">
        <f t="shared" si="44"/>
        <v>2984.9700000000003</v>
      </c>
      <c r="F196" s="57">
        <f t="shared" si="31"/>
        <v>78.863143989431975</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3785</v>
      </c>
      <c r="E210" s="56">
        <f t="shared" si="47"/>
        <v>2984.9700000000003</v>
      </c>
      <c r="F210" s="57">
        <f t="shared" si="31"/>
        <v>78.863143989431975</v>
      </c>
    </row>
    <row r="211" spans="1:6" ht="12.75" customHeight="1" x14ac:dyDescent="0.2">
      <c r="A211" s="54">
        <v>3431</v>
      </c>
      <c r="B211" s="229" t="s">
        <v>462</v>
      </c>
      <c r="C211" s="55" t="s">
        <v>463</v>
      </c>
      <c r="D211" s="284">
        <v>3785</v>
      </c>
      <c r="E211" s="284">
        <v>2984.65</v>
      </c>
      <c r="F211" s="57">
        <f t="shared" si="31"/>
        <v>78.854689564068693</v>
      </c>
    </row>
    <row r="212" spans="1:6" ht="12.75" customHeight="1" x14ac:dyDescent="0.2">
      <c r="A212" s="54">
        <v>3432</v>
      </c>
      <c r="B212" s="88" t="s">
        <v>464</v>
      </c>
      <c r="C212" s="55" t="s">
        <v>465</v>
      </c>
      <c r="D212" s="284"/>
      <c r="E212" s="284">
        <v>0.32</v>
      </c>
      <c r="F212" s="57" t="str">
        <f t="shared" si="31"/>
        <v>-</v>
      </c>
    </row>
    <row r="213" spans="1:6" ht="12.75" customHeight="1" x14ac:dyDescent="0.2">
      <c r="A213" s="54">
        <v>3433</v>
      </c>
      <c r="B213" s="88" t="s">
        <v>466</v>
      </c>
      <c r="C213" s="55" t="s">
        <v>467</v>
      </c>
      <c r="D213" s="284"/>
      <c r="E213" s="284"/>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0</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2293347</v>
      </c>
      <c r="E289" s="56">
        <f t="shared" si="79"/>
        <v>2335815.66</v>
      </c>
      <c r="F289" s="57">
        <f t="shared" si="76"/>
        <v>101.85182006909552</v>
      </c>
    </row>
    <row r="290" spans="1:6" ht="12.75" customHeight="1" x14ac:dyDescent="0.2">
      <c r="A290" s="54" t="s">
        <v>605</v>
      </c>
      <c r="B290" s="88" t="s">
        <v>616</v>
      </c>
      <c r="C290" s="55" t="s">
        <v>617</v>
      </c>
      <c r="D290" s="56">
        <f>IF(D6&gt;=D289,D6-D289,0)</f>
        <v>114033</v>
      </c>
      <c r="E290" s="56">
        <f>IF(E6&gt;=E289,E6-E289,0)</f>
        <v>417257.15999999968</v>
      </c>
      <c r="F290" s="57">
        <f t="shared" si="76"/>
        <v>365.90913156717761</v>
      </c>
    </row>
    <row r="291" spans="1:6" ht="12.75" customHeight="1" x14ac:dyDescent="0.2">
      <c r="A291" s="54" t="s">
        <v>605</v>
      </c>
      <c r="B291" s="88" t="s">
        <v>618</v>
      </c>
      <c r="C291" s="55" t="s">
        <v>619</v>
      </c>
      <c r="D291" s="56">
        <f>IF(D289&gt;=D6,D289-D6,0)</f>
        <v>0</v>
      </c>
      <c r="E291" s="56">
        <f>IF(E289&gt;=E6,E289-E6,0)</f>
        <v>0</v>
      </c>
      <c r="F291" s="57" t="str">
        <f t="shared" si="76"/>
        <v>-</v>
      </c>
    </row>
    <row r="292" spans="1:6" ht="12.75" customHeight="1" x14ac:dyDescent="0.2">
      <c r="A292" s="54">
        <v>92211</v>
      </c>
      <c r="B292" s="88" t="s">
        <v>620</v>
      </c>
      <c r="C292" s="55" t="s">
        <v>621</v>
      </c>
      <c r="D292" s="284">
        <v>1167583</v>
      </c>
      <c r="E292" s="284">
        <v>855272.01</v>
      </c>
      <c r="F292" s="57">
        <f t="shared" si="76"/>
        <v>73.251495611018655</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v>134595</v>
      </c>
      <c r="E294" s="284">
        <v>12040</v>
      </c>
      <c r="F294" s="57">
        <f t="shared" si="76"/>
        <v>8.9453545822653151</v>
      </c>
    </row>
    <row r="295" spans="1:6" ht="24" x14ac:dyDescent="0.2">
      <c r="A295" s="54">
        <v>9661</v>
      </c>
      <c r="B295" s="88" t="s">
        <v>626</v>
      </c>
      <c r="C295" s="55" t="s">
        <v>627</v>
      </c>
      <c r="D295" s="284">
        <v>30000</v>
      </c>
      <c r="E295" s="284">
        <v>0</v>
      </c>
      <c r="F295" s="57">
        <f t="shared" si="76"/>
        <v>0</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211</v>
      </c>
      <c r="E298" s="56">
        <f t="shared" si="80"/>
        <v>698.76</v>
      </c>
      <c r="F298" s="57">
        <f t="shared" ref="F298:F418" si="81">IF(D298&lt;&gt;0,IF(E298/D298&gt;=100,"&gt;&gt;100",E298/D298*100),"-")</f>
        <v>331.16587677725119</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211</v>
      </c>
      <c r="E311" s="56">
        <f t="shared" si="85"/>
        <v>698.76</v>
      </c>
      <c r="F311" s="57">
        <f t="shared" si="81"/>
        <v>331.16587677725119</v>
      </c>
    </row>
    <row r="312" spans="1:6" ht="12.75" customHeight="1" x14ac:dyDescent="0.2">
      <c r="A312" s="54">
        <v>721</v>
      </c>
      <c r="B312" s="88" t="s">
        <v>659</v>
      </c>
      <c r="C312" s="55" t="s">
        <v>660</v>
      </c>
      <c r="D312" s="56">
        <f t="shared" ref="D312:E312" si="86">SUM(D313:D316)</f>
        <v>211</v>
      </c>
      <c r="E312" s="56">
        <f t="shared" si="86"/>
        <v>698.76</v>
      </c>
      <c r="F312" s="57">
        <f t="shared" si="81"/>
        <v>331.16587677725119</v>
      </c>
    </row>
    <row r="313" spans="1:6" ht="12.75" customHeight="1" x14ac:dyDescent="0.2">
      <c r="A313" s="54">
        <v>7211</v>
      </c>
      <c r="B313" s="88" t="s">
        <v>661</v>
      </c>
      <c r="C313" s="55" t="s">
        <v>662</v>
      </c>
      <c r="D313" s="284">
        <v>211</v>
      </c>
      <c r="E313" s="284">
        <v>698.76</v>
      </c>
      <c r="F313" s="57">
        <f t="shared" si="81"/>
        <v>331.16587677725119</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225598</v>
      </c>
      <c r="E350" s="56">
        <f t="shared" si="95"/>
        <v>337498.35</v>
      </c>
      <c r="F350" s="57">
        <f t="shared" si="81"/>
        <v>149.60165870264805</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181498</v>
      </c>
      <c r="E363" s="56">
        <f t="shared" si="99"/>
        <v>97800.050000000017</v>
      </c>
      <c r="F363" s="57">
        <f t="shared" si="81"/>
        <v>53.884918842080907</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181498</v>
      </c>
      <c r="E369" s="56">
        <f t="shared" si="101"/>
        <v>97800.050000000017</v>
      </c>
      <c r="F369" s="57">
        <f t="shared" si="81"/>
        <v>53.884918842080907</v>
      </c>
    </row>
    <row r="370" spans="1:6" ht="12.75" customHeight="1" x14ac:dyDescent="0.2">
      <c r="A370" s="54">
        <v>4221</v>
      </c>
      <c r="B370" s="88" t="s">
        <v>671</v>
      </c>
      <c r="C370" s="55" t="s">
        <v>763</v>
      </c>
      <c r="D370" s="284">
        <v>45534</v>
      </c>
      <c r="E370" s="284">
        <v>20068.88</v>
      </c>
      <c r="F370" s="57">
        <f t="shared" si="81"/>
        <v>44.07449378486406</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v>51524.11</v>
      </c>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v>5973.6</v>
      </c>
      <c r="F375" s="57" t="str">
        <f t="shared" si="81"/>
        <v>-</v>
      </c>
    </row>
    <row r="376" spans="1:6" ht="12.75" customHeight="1" x14ac:dyDescent="0.2">
      <c r="A376" s="54">
        <v>4227</v>
      </c>
      <c r="B376" s="229" t="s">
        <v>683</v>
      </c>
      <c r="C376" s="55" t="s">
        <v>770</v>
      </c>
      <c r="D376" s="284">
        <v>135964</v>
      </c>
      <c r="E376" s="284">
        <v>20233.46</v>
      </c>
      <c r="F376" s="57">
        <f t="shared" si="81"/>
        <v>14.881483333823658</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44100</v>
      </c>
      <c r="E402" s="56">
        <f t="shared" si="109"/>
        <v>239698.3</v>
      </c>
      <c r="F402" s="57">
        <f t="shared" si="81"/>
        <v>543.53356009070296</v>
      </c>
    </row>
    <row r="403" spans="1:6" ht="12.75" customHeight="1" x14ac:dyDescent="0.2">
      <c r="A403" s="54">
        <v>451</v>
      </c>
      <c r="B403" s="88" t="s">
        <v>808</v>
      </c>
      <c r="C403" s="55" t="s">
        <v>809</v>
      </c>
      <c r="D403" s="284">
        <v>44100</v>
      </c>
      <c r="E403" s="284">
        <v>239698.3</v>
      </c>
      <c r="F403" s="57">
        <f t="shared" si="81"/>
        <v>543.53356009070296</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225387</v>
      </c>
      <c r="E408" s="56">
        <f t="shared" si="111"/>
        <v>336799.58999999997</v>
      </c>
      <c r="F408" s="57">
        <f t="shared" si="81"/>
        <v>149.43168416989442</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v>0</v>
      </c>
      <c r="E410" s="284">
        <v>0</v>
      </c>
      <c r="F410" s="57" t="str">
        <f t="shared" si="81"/>
        <v>-</v>
      </c>
    </row>
    <row r="411" spans="1:6" ht="12.75" customHeight="1" x14ac:dyDescent="0.2">
      <c r="A411" s="54">
        <v>97</v>
      </c>
      <c r="B411" s="88" t="s">
        <v>824</v>
      </c>
      <c r="C411" s="55" t="s">
        <v>825</v>
      </c>
      <c r="D411" s="284">
        <v>729</v>
      </c>
      <c r="E411" s="284">
        <v>0</v>
      </c>
      <c r="F411" s="57">
        <f t="shared" si="81"/>
        <v>0</v>
      </c>
    </row>
    <row r="412" spans="1:6" ht="12.75" customHeight="1" x14ac:dyDescent="0.2">
      <c r="A412" s="54" t="s">
        <v>605</v>
      </c>
      <c r="B412" s="88" t="s">
        <v>826</v>
      </c>
      <c r="C412" s="55" t="s">
        <v>827</v>
      </c>
      <c r="D412" s="56">
        <f>D6+D298</f>
        <v>2407591</v>
      </c>
      <c r="E412" s="56">
        <f>E6+E298</f>
        <v>2753771.5799999996</v>
      </c>
      <c r="F412" s="57">
        <f t="shared" si="81"/>
        <v>114.37871216498149</v>
      </c>
    </row>
    <row r="413" spans="1:6" ht="12.75" customHeight="1" x14ac:dyDescent="0.2">
      <c r="A413" s="54" t="s">
        <v>605</v>
      </c>
      <c r="B413" s="88" t="s">
        <v>828</v>
      </c>
      <c r="C413" s="55" t="s">
        <v>829</v>
      </c>
      <c r="D413" s="56">
        <f t="shared" ref="D413:E413" si="112">D289+D350</f>
        <v>2518945</v>
      </c>
      <c r="E413" s="56">
        <f t="shared" si="112"/>
        <v>2673314.0100000002</v>
      </c>
      <c r="F413" s="57">
        <f t="shared" si="81"/>
        <v>106.12831999110739</v>
      </c>
    </row>
    <row r="414" spans="1:6" ht="12.75" customHeight="1" x14ac:dyDescent="0.2">
      <c r="A414" s="54" t="s">
        <v>605</v>
      </c>
      <c r="B414" s="88" t="s">
        <v>830</v>
      </c>
      <c r="C414" s="55" t="s">
        <v>831</v>
      </c>
      <c r="D414" s="56">
        <f t="shared" ref="D414:E414" si="113">IF(D412&gt;=D413,D412-D413,0)</f>
        <v>0</v>
      </c>
      <c r="E414" s="56">
        <f t="shared" si="113"/>
        <v>80457.569999999367</v>
      </c>
      <c r="F414" s="57" t="str">
        <f t="shared" si="81"/>
        <v>-</v>
      </c>
    </row>
    <row r="415" spans="1:6" ht="12.75" customHeight="1" x14ac:dyDescent="0.2">
      <c r="A415" s="54" t="s">
        <v>605</v>
      </c>
      <c r="B415" s="88" t="s">
        <v>832</v>
      </c>
      <c r="C415" s="55" t="s">
        <v>833</v>
      </c>
      <c r="D415" s="56">
        <f t="shared" ref="D415:E415" si="114">IF(D413&gt;=D412,D413-D412,0)</f>
        <v>111354</v>
      </c>
      <c r="E415" s="56">
        <f t="shared" si="114"/>
        <v>0</v>
      </c>
      <c r="F415" s="57">
        <f t="shared" si="81"/>
        <v>0</v>
      </c>
    </row>
    <row r="416" spans="1:6" ht="12.75" customHeight="1" x14ac:dyDescent="0.2">
      <c r="A416" s="66" t="s">
        <v>834</v>
      </c>
      <c r="B416" s="229" t="s">
        <v>835</v>
      </c>
      <c r="C416" s="67" t="s">
        <v>836</v>
      </c>
      <c r="D416" s="56">
        <f t="shared" ref="D416:E416" si="115">IF(D292-D293+D409-D410&gt;=0,D292-D293+D409-D410,0)</f>
        <v>1167583</v>
      </c>
      <c r="E416" s="56">
        <f t="shared" si="115"/>
        <v>855272.01</v>
      </c>
      <c r="F416" s="57">
        <f t="shared" si="81"/>
        <v>73.251495611018655</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135324</v>
      </c>
      <c r="E418" s="68">
        <f t="shared" si="117"/>
        <v>12040</v>
      </c>
      <c r="F418" s="63">
        <f t="shared" si="81"/>
        <v>8.8971653217463267</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2407591</v>
      </c>
      <c r="E639" s="56">
        <f t="shared" si="180"/>
        <v>2753771.5799999996</v>
      </c>
      <c r="F639" s="57">
        <f t="shared" si="119"/>
        <v>114.37871216498149</v>
      </c>
    </row>
    <row r="640" spans="1:6" ht="12.75" customHeight="1" x14ac:dyDescent="0.2">
      <c r="A640" s="54" t="s">
        <v>605</v>
      </c>
      <c r="B640" s="88" t="s">
        <v>1274</v>
      </c>
      <c r="C640" s="55" t="s">
        <v>1275</v>
      </c>
      <c r="D640" s="56">
        <f t="shared" ref="D640:E640" si="181">D413+D528</f>
        <v>2518945</v>
      </c>
      <c r="E640" s="56">
        <f t="shared" si="181"/>
        <v>2673314.0100000002</v>
      </c>
      <c r="F640" s="57">
        <f t="shared" si="119"/>
        <v>106.12831999110739</v>
      </c>
    </row>
    <row r="641" spans="1:6" ht="12.75" customHeight="1" x14ac:dyDescent="0.2">
      <c r="A641" s="54" t="s">
        <v>605</v>
      </c>
      <c r="B641" s="88" t="s">
        <v>1276</v>
      </c>
      <c r="C641" s="55" t="s">
        <v>1277</v>
      </c>
      <c r="D641" s="56">
        <f t="shared" ref="D641:E641" si="182">IF(D639&gt;=D640,D639-D640,0)</f>
        <v>0</v>
      </c>
      <c r="E641" s="56">
        <f t="shared" si="182"/>
        <v>80457.569999999367</v>
      </c>
      <c r="F641" s="57" t="str">
        <f t="shared" si="119"/>
        <v>-</v>
      </c>
    </row>
    <row r="642" spans="1:6" ht="12.75" customHeight="1" x14ac:dyDescent="0.2">
      <c r="A642" s="54" t="s">
        <v>605</v>
      </c>
      <c r="B642" s="88" t="s">
        <v>1278</v>
      </c>
      <c r="C642" s="55" t="s">
        <v>1279</v>
      </c>
      <c r="D642" s="56">
        <f t="shared" ref="D642:E642" si="183">IF(D640&gt;=D639,D640-D639,0)</f>
        <v>111354</v>
      </c>
      <c r="E642" s="56">
        <f t="shared" si="183"/>
        <v>0</v>
      </c>
      <c r="F642" s="57">
        <f t="shared" si="119"/>
        <v>0</v>
      </c>
    </row>
    <row r="643" spans="1:6" ht="24" x14ac:dyDescent="0.2">
      <c r="A643" s="66" t="s">
        <v>1280</v>
      </c>
      <c r="B643" s="88" t="s">
        <v>1281</v>
      </c>
      <c r="C643" s="67" t="s">
        <v>1280</v>
      </c>
      <c r="D643" s="56">
        <f t="shared" ref="D643:E643" si="184">IF(D416-D417+D637-D638&gt;=0,D416-D417+D637-D638,0)</f>
        <v>1167583</v>
      </c>
      <c r="E643" s="56">
        <f t="shared" si="184"/>
        <v>855272.01</v>
      </c>
      <c r="F643" s="57">
        <f t="shared" si="119"/>
        <v>73.251495611018655</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1056229</v>
      </c>
      <c r="E645" s="56">
        <f t="shared" si="186"/>
        <v>935729.57999999938</v>
      </c>
      <c r="F645" s="57">
        <f t="shared" si="119"/>
        <v>88.59154406856841</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v>253169</v>
      </c>
      <c r="E647" s="285">
        <v>254764.46</v>
      </c>
      <c r="F647" s="63">
        <f t="shared" si="119"/>
        <v>100.63019564006652</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v>1188291</v>
      </c>
      <c r="E649" s="284">
        <v>957606.16</v>
      </c>
      <c r="F649" s="57">
        <f t="shared" ref="F649:F724" si="188">IF(D649&lt;&gt;0,IF(E649/D649&gt;=100,"&gt;&gt;100",E649/D649*100),"-")</f>
        <v>80.586839418963876</v>
      </c>
    </row>
    <row r="650" spans="1:6" ht="12.75" customHeight="1" x14ac:dyDescent="0.2">
      <c r="A650" s="54" t="s">
        <v>1293</v>
      </c>
      <c r="B650" s="88" t="s">
        <v>1294</v>
      </c>
      <c r="C650" s="55" t="s">
        <v>1293</v>
      </c>
      <c r="D650" s="284">
        <v>472260</v>
      </c>
      <c r="E650" s="284">
        <v>666684.22</v>
      </c>
      <c r="F650" s="57">
        <f t="shared" si="188"/>
        <v>141.16889425316563</v>
      </c>
    </row>
    <row r="651" spans="1:6" ht="12.75" customHeight="1" x14ac:dyDescent="0.2">
      <c r="A651" s="54" t="s">
        <v>1295</v>
      </c>
      <c r="B651" s="88" t="s">
        <v>1296</v>
      </c>
      <c r="C651" s="55" t="s">
        <v>1295</v>
      </c>
      <c r="D651" s="284">
        <v>588860</v>
      </c>
      <c r="E651" s="284">
        <v>684944.05</v>
      </c>
      <c r="F651" s="57">
        <f t="shared" si="188"/>
        <v>116.31695988859832</v>
      </c>
    </row>
    <row r="652" spans="1:6" ht="24" x14ac:dyDescent="0.2">
      <c r="A652" s="54">
        <v>11</v>
      </c>
      <c r="B652" s="88" t="s">
        <v>1297</v>
      </c>
      <c r="C652" s="55" t="s">
        <v>1298</v>
      </c>
      <c r="D652" s="56">
        <f t="shared" ref="D652:E652" si="189">+D649+D650-D651</f>
        <v>1071691</v>
      </c>
      <c r="E652" s="56">
        <f t="shared" si="189"/>
        <v>939346.32999999984</v>
      </c>
      <c r="F652" s="57">
        <f t="shared" si="188"/>
        <v>87.650855517121997</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23</v>
      </c>
      <c r="E654" s="307">
        <v>23</v>
      </c>
      <c r="F654" s="57">
        <f t="shared" si="188"/>
        <v>100</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23</v>
      </c>
      <c r="E656" s="307">
        <v>23</v>
      </c>
      <c r="F656" s="57">
        <f t="shared" si="188"/>
        <v>100</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1566870</v>
      </c>
      <c r="E675" s="284">
        <v>1525508.93</v>
      </c>
      <c r="F675" s="57">
        <f t="shared" si="188"/>
        <v>97.360274304824273</v>
      </c>
    </row>
    <row r="676" spans="1:6" ht="24" x14ac:dyDescent="0.2">
      <c r="A676" s="54">
        <v>63613</v>
      </c>
      <c r="B676" s="229" t="s">
        <v>1346</v>
      </c>
      <c r="C676" s="55" t="s">
        <v>1347</v>
      </c>
      <c r="D676" s="284"/>
      <c r="E676" s="284"/>
      <c r="F676" s="57" t="str">
        <f t="shared" si="188"/>
        <v>-</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v>48512.639999999999</v>
      </c>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v>342095</v>
      </c>
      <c r="E710" s="284">
        <v>540625</v>
      </c>
      <c r="F710" s="57">
        <f t="shared" si="188"/>
        <v>158.03358716146099</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v>7185</v>
      </c>
      <c r="E717" s="284">
        <v>3607.08</v>
      </c>
      <c r="F717" s="57">
        <f t="shared" si="188"/>
        <v>50.202922755741128</v>
      </c>
    </row>
    <row r="718" spans="1:6" ht="12.75" customHeight="1" x14ac:dyDescent="0.2">
      <c r="A718" s="54">
        <v>32121</v>
      </c>
      <c r="B718" s="88" t="s">
        <v>1412</v>
      </c>
      <c r="C718" s="55" t="s">
        <v>1413</v>
      </c>
      <c r="D718" s="284">
        <v>56881</v>
      </c>
      <c r="E718" s="284">
        <v>66599.48</v>
      </c>
      <c r="F718" s="57">
        <f t="shared" si="188"/>
        <v>117.0856349220302</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v>110</v>
      </c>
      <c r="E720" s="284">
        <v>540</v>
      </c>
      <c r="F720" s="57">
        <f t="shared" si="188"/>
        <v>490.90909090909093</v>
      </c>
    </row>
    <row r="721" spans="1:6" ht="12.75" customHeight="1" x14ac:dyDescent="0.2">
      <c r="A721" s="54" t="s">
        <v>1418</v>
      </c>
      <c r="B721" s="88" t="s">
        <v>1419</v>
      </c>
      <c r="C721" s="55" t="s">
        <v>1418</v>
      </c>
      <c r="D721" s="284">
        <v>1671</v>
      </c>
      <c r="E721" s="284"/>
      <c r="F721" s="57">
        <f t="shared" si="188"/>
        <v>0</v>
      </c>
    </row>
    <row r="722" spans="1:6" ht="12.75" customHeight="1" x14ac:dyDescent="0.2">
      <c r="A722" s="54" t="s">
        <v>1420</v>
      </c>
      <c r="B722" s="88" t="s">
        <v>1421</v>
      </c>
      <c r="C722" s="55" t="s">
        <v>1420</v>
      </c>
      <c r="D722" s="284">
        <v>1616</v>
      </c>
      <c r="E722" s="284">
        <v>17122.189999999999</v>
      </c>
      <c r="F722" s="57">
        <f t="shared" si="188"/>
        <v>1059.5414603960394</v>
      </c>
    </row>
    <row r="723" spans="1:6" ht="12.75" customHeight="1" x14ac:dyDescent="0.2">
      <c r="A723" s="54" t="s">
        <v>1422</v>
      </c>
      <c r="B723" s="88" t="s">
        <v>1423</v>
      </c>
      <c r="C723" s="55" t="s">
        <v>1422</v>
      </c>
      <c r="D723" s="284">
        <v>17</v>
      </c>
      <c r="E723" s="284"/>
      <c r="F723" s="57">
        <f t="shared" si="188"/>
        <v>0</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79" si="190">IF(D725&lt;&gt;0,IF(E725/D725&gt;=100,"&gt;&gt;100",E725/D725*100),"-")</f>
        <v>-</v>
      </c>
    </row>
    <row r="726" spans="1:6" ht="12.75" customHeight="1" x14ac:dyDescent="0.2">
      <c r="A726" s="54" t="s">
        <v>1428</v>
      </c>
      <c r="B726" s="88" t="s">
        <v>1429</v>
      </c>
      <c r="C726" s="55" t="s">
        <v>1428</v>
      </c>
      <c r="D726" s="284">
        <v>606</v>
      </c>
      <c r="E726" s="284">
        <v>1123.55</v>
      </c>
      <c r="F726" s="57">
        <f t="shared" si="190"/>
        <v>185.4042904290429</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ref="F980:F982" si="191">IF(D980&lt;&gt;0,IF(E980/D980&gt;=100,"&gt;&gt;100",E980/D980*100),"-")</f>
        <v>-</v>
      </c>
    </row>
    <row r="981" spans="1:6" ht="24" x14ac:dyDescent="0.2">
      <c r="A981" s="54">
        <v>54772</v>
      </c>
      <c r="B981" s="88" t="s">
        <v>1937</v>
      </c>
      <c r="C981" s="55" t="s">
        <v>1938</v>
      </c>
      <c r="D981" s="284"/>
      <c r="E981" s="284"/>
      <c r="F981" s="57" t="str">
        <f t="shared" si="191"/>
        <v>-</v>
      </c>
    </row>
    <row r="982" spans="1:6" ht="24" x14ac:dyDescent="0.2">
      <c r="A982" s="61">
        <v>55312</v>
      </c>
      <c r="B982" s="91" t="s">
        <v>1939</v>
      </c>
      <c r="C982" s="62" t="s">
        <v>1940</v>
      </c>
      <c r="D982" s="285"/>
      <c r="E982" s="285"/>
      <c r="F982" s="63" t="str">
        <f t="shared" si="191"/>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2">IF(D985&lt;&gt;0,IF(E985/D985&gt;=100,"&gt;&gt;100",E985/D985*100),"-")</f>
        <v>-</v>
      </c>
    </row>
    <row r="986" spans="1:6" ht="24" x14ac:dyDescent="0.2">
      <c r="A986" s="54" t="s">
        <v>1948</v>
      </c>
      <c r="B986" s="88" t="s">
        <v>1949</v>
      </c>
      <c r="C986" s="55" t="s">
        <v>1948</v>
      </c>
      <c r="D986" s="287"/>
      <c r="E986" s="287"/>
      <c r="F986" s="57" t="str">
        <f t="shared" si="192"/>
        <v>-</v>
      </c>
    </row>
    <row r="987" spans="1:6" ht="24" x14ac:dyDescent="0.2">
      <c r="A987" s="54" t="s">
        <v>1950</v>
      </c>
      <c r="B987" s="88" t="s">
        <v>1951</v>
      </c>
      <c r="C987" s="55" t="s">
        <v>1950</v>
      </c>
      <c r="D987" s="287"/>
      <c r="E987" s="287"/>
      <c r="F987" s="57" t="str">
        <f t="shared" si="192"/>
        <v>-</v>
      </c>
    </row>
    <row r="988" spans="1:6" ht="24" x14ac:dyDescent="0.2">
      <c r="A988" s="54">
        <v>26454</v>
      </c>
      <c r="B988" s="88" t="s">
        <v>1952</v>
      </c>
      <c r="C988" s="55" t="s">
        <v>1953</v>
      </c>
      <c r="D988" s="287"/>
      <c r="E988" s="287"/>
      <c r="F988" s="57" t="str">
        <f t="shared" si="192"/>
        <v>-</v>
      </c>
    </row>
    <row r="989" spans="1:6" ht="12.75" customHeight="1" x14ac:dyDescent="0.2">
      <c r="A989" s="54" t="s">
        <v>1954</v>
      </c>
      <c r="B989" s="88" t="s">
        <v>1955</v>
      </c>
      <c r="C989" s="55" t="s">
        <v>1954</v>
      </c>
      <c r="D989" s="287"/>
      <c r="E989" s="287"/>
      <c r="F989" s="57" t="str">
        <f t="shared" si="192"/>
        <v>-</v>
      </c>
    </row>
    <row r="990" spans="1:6" ht="36" x14ac:dyDescent="0.2">
      <c r="A990" s="54" t="s">
        <v>1956</v>
      </c>
      <c r="B990" s="88" t="s">
        <v>1957</v>
      </c>
      <c r="C990" s="55" t="s">
        <v>1958</v>
      </c>
      <c r="D990" s="287"/>
      <c r="E990" s="287"/>
      <c r="F990" s="57" t="str">
        <f t="shared" si="192"/>
        <v>-</v>
      </c>
    </row>
    <row r="991" spans="1:6" ht="12.75" customHeight="1" x14ac:dyDescent="0.2">
      <c r="A991" s="54" t="s">
        <v>1959</v>
      </c>
      <c r="B991" s="88" t="s">
        <v>1960</v>
      </c>
      <c r="C991" s="55" t="s">
        <v>1959</v>
      </c>
      <c r="D991" s="287"/>
      <c r="E991" s="287"/>
      <c r="F991" s="57" t="str">
        <f t="shared" si="192"/>
        <v>-</v>
      </c>
    </row>
    <row r="992" spans="1:6" ht="24" x14ac:dyDescent="0.2">
      <c r="A992" s="61">
        <v>26534</v>
      </c>
      <c r="B992" s="91" t="s">
        <v>1961</v>
      </c>
      <c r="C992" s="62" t="s">
        <v>1962</v>
      </c>
      <c r="D992" s="288"/>
      <c r="E992" s="288"/>
      <c r="F992" s="63" t="str">
        <f t="shared" si="192"/>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16" workbookViewId="0">
      <selection activeCell="D5" sqref="D5"/>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333553.46999999997</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2703863.91</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v>11977.5</v>
      </c>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2354388.06</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1495946.18</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852810.61</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2984.97</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v>2646.3</v>
      </c>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v>337498.35</v>
      </c>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2763177.71</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v>11977.5</v>
      </c>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2347239.2199999997</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1470673.88</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873023.17</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3527.17</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v>15</v>
      </c>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v>403960.99</v>
      </c>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274239.66999999993</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v>0</v>
      </c>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v>0</v>
      </c>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v>0</v>
      </c>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v>0</v>
      </c>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v>0</v>
      </c>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v>0</v>
      </c>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v>0</v>
      </c>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v>0</v>
      </c>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v>0</v>
      </c>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v>0</v>
      </c>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274239.67</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274239.67</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v>0</v>
      </c>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7"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1</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19749</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IF(AND(H3=12,J3="DA",M3="DA",BILANCA!D246&gt;=BILANCA!D250,OR(ABS(BILANCA!D246-BILANCA!D250-'PR-RAS'!D645)&gt;0.001,'PR-RAS'!D646&lt;&gt;0)),1,0)</f>
        <v>0</v>
      </c>
      <c r="H17" s="144">
        <f>IF(AND(H3=12,J3="DA",M3="DA",BILANCA!E246&gt;=BILANCA!E250,OR(ABS(BILANCA!E246-BILANCA!E250-'PR-RAS'!E645)&gt;0.001,'PR-RAS'!E646&lt;&gt;0)),1,0)</f>
        <v>0</v>
      </c>
      <c r="I17" s="160">
        <f>IF(AND(H3=12,J3="DA",M3="DA",BILANCA!D250&gt;=BILANCA!D246,OR(ABS(BILANCA!D250-BILANCA!D246-'PR-RAS'!D646)&gt;0.001,'PR-RAS'!D645&lt;&gt;0)),1,0)</f>
        <v>0</v>
      </c>
      <c r="J17" s="160">
        <f>IF(AND(H3=12,J3="DA",M3="DA",BILANCA!E250&gt;=BILANCA!E246,OR(ABS(BILANCA!E250-BILANCA!E246-'PR-RAS'!E646)&gt;0.001,'PR-RAS'!E645&lt;&gt;0)),1,0)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IF(AND(J3="DA",K3="DA",I3&lt;&gt;12,I3&lt;&gt;23,ABS('PR-RAS'!D413-'PR-RAS'!D240-'RAS-funkcijski'!D141)&gt;0.001),1,0)</f>
        <v>0</v>
      </c>
      <c r="H18" s="144">
        <f>IF(AND(J3="DA",K3="DA",I3&lt;&gt;12,I3&lt;&gt;23,ABS('PR-RAS'!E413-'PR-RAS'!E240-'RAS-funkcijski'!E141)&gt;0.001),1,0)</f>
        <v>0</v>
      </c>
      <c r="I18" s="80"/>
      <c r="J18" s="80"/>
      <c r="K18" s="80"/>
      <c r="L18" s="80"/>
      <c r="M18" s="80"/>
      <c r="N18" s="80"/>
      <c r="O18" s="80"/>
      <c r="P18" s="80"/>
    </row>
    <row r="19" spans="1:16" ht="19.5" customHeight="1" x14ac:dyDescent="0.2">
      <c r="A19" s="376" t="s">
        <v>3021</v>
      </c>
      <c r="B19" s="377"/>
      <c r="C19" s="378"/>
      <c r="D19" s="143"/>
      <c r="E19" s="80">
        <f>SUM(E20:E274)</f>
        <v>0</v>
      </c>
      <c r="F19" s="80">
        <f>SUM(F20:F274)</f>
        <v>1</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3221</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3224</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cp:lastModifiedBy>
  <cp:lastPrinted>2022-07-08T07:05:57Z</cp:lastPrinted>
  <dcterms:created xsi:type="dcterms:W3CDTF">2022-04-01T05:14:30Z</dcterms:created>
  <dcterms:modified xsi:type="dcterms:W3CDTF">2022-07-13T05:35:52Z</dcterms:modified>
</cp:coreProperties>
</file>